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Titles" localSheetId="0">Лист1!$2:$5</definedName>
    <definedName name="_xlnm.Print_Area" localSheetId="0">Лист1!$A$1:$P$112</definedName>
  </definedNames>
  <calcPr calcId="125725"/>
</workbook>
</file>

<file path=xl/calcChain.xml><?xml version="1.0" encoding="utf-8"?>
<calcChain xmlns="http://schemas.openxmlformats.org/spreadsheetml/2006/main">
  <c r="E98" i="1"/>
  <c r="J72" l="1"/>
  <c r="M77"/>
  <c r="I63"/>
  <c r="N71" l="1"/>
  <c r="G88" l="1"/>
  <c r="H88"/>
  <c r="I88"/>
  <c r="J88"/>
  <c r="K88"/>
  <c r="L88"/>
  <c r="M88"/>
  <c r="F88"/>
  <c r="G77"/>
  <c r="H77"/>
  <c r="I77"/>
  <c r="J77"/>
  <c r="J69" s="1"/>
  <c r="K77"/>
  <c r="L77"/>
  <c r="F77"/>
  <c r="D80"/>
  <c r="E80"/>
  <c r="D81"/>
  <c r="E81"/>
  <c r="G72"/>
  <c r="G69" s="1"/>
  <c r="H72"/>
  <c r="H69" s="1"/>
  <c r="I72"/>
  <c r="I69" s="1"/>
  <c r="K72"/>
  <c r="K69" s="1"/>
  <c r="L72"/>
  <c r="L69" s="1"/>
  <c r="M72"/>
  <c r="M69" s="1"/>
  <c r="F72"/>
  <c r="F69" s="1"/>
  <c r="D73"/>
  <c r="E73"/>
  <c r="D74"/>
  <c r="E74"/>
  <c r="D82"/>
  <c r="E82"/>
  <c r="N82" s="1"/>
  <c r="D79"/>
  <c r="E79"/>
  <c r="D78"/>
  <c r="E78"/>
  <c r="N79" l="1"/>
  <c r="E72"/>
  <c r="D72"/>
  <c r="G37"/>
  <c r="H37"/>
  <c r="I37"/>
  <c r="J37"/>
  <c r="K37"/>
  <c r="L37"/>
  <c r="M37"/>
  <c r="F37"/>
  <c r="G33"/>
  <c r="H33"/>
  <c r="I33"/>
  <c r="J33"/>
  <c r="K33"/>
  <c r="L33"/>
  <c r="M33"/>
  <c r="F33"/>
  <c r="E75" l="1"/>
  <c r="D75"/>
  <c r="G13"/>
  <c r="H13"/>
  <c r="I13"/>
  <c r="J13"/>
  <c r="K13"/>
  <c r="L13"/>
  <c r="M13"/>
  <c r="F13"/>
  <c r="D23"/>
  <c r="E84"/>
  <c r="D84"/>
  <c r="G52"/>
  <c r="H52"/>
  <c r="I52"/>
  <c r="J52"/>
  <c r="K52"/>
  <c r="L52"/>
  <c r="M52"/>
  <c r="F52"/>
  <c r="E60"/>
  <c r="D60"/>
  <c r="E46"/>
  <c r="D46"/>
  <c r="G21"/>
  <c r="H21"/>
  <c r="I21"/>
  <c r="J21"/>
  <c r="K21"/>
  <c r="L21"/>
  <c r="M21"/>
  <c r="F21"/>
  <c r="E23"/>
  <c r="D30"/>
  <c r="E30"/>
  <c r="D31"/>
  <c r="E31"/>
  <c r="G29"/>
  <c r="H29"/>
  <c r="I29"/>
  <c r="J29"/>
  <c r="K29"/>
  <c r="L29"/>
  <c r="M29"/>
  <c r="F29"/>
  <c r="E20"/>
  <c r="D20"/>
  <c r="E19"/>
  <c r="D19"/>
  <c r="L100"/>
  <c r="E61"/>
  <c r="D61"/>
  <c r="D18"/>
  <c r="E18"/>
  <c r="D17"/>
  <c r="E17"/>
  <c r="G63"/>
  <c r="F63"/>
  <c r="M63"/>
  <c r="L63"/>
  <c r="K63"/>
  <c r="J63"/>
  <c r="H63"/>
  <c r="E67"/>
  <c r="D67"/>
  <c r="E28"/>
  <c r="D28"/>
  <c r="M25"/>
  <c r="L25"/>
  <c r="K25"/>
  <c r="J25"/>
  <c r="I25"/>
  <c r="H25"/>
  <c r="G25"/>
  <c r="F25"/>
  <c r="E12"/>
  <c r="D12"/>
  <c r="M93"/>
  <c r="L93"/>
  <c r="K93"/>
  <c r="J93"/>
  <c r="I93"/>
  <c r="H93"/>
  <c r="G93"/>
  <c r="F93"/>
  <c r="E16"/>
  <c r="D16"/>
  <c r="E15"/>
  <c r="D15"/>
  <c r="E112"/>
  <c r="D112"/>
  <c r="E111"/>
  <c r="D111"/>
  <c r="E110"/>
  <c r="D110"/>
  <c r="E109"/>
  <c r="D109"/>
  <c r="G108"/>
  <c r="F108"/>
  <c r="M108"/>
  <c r="L108"/>
  <c r="K108"/>
  <c r="E106"/>
  <c r="D106"/>
  <c r="E105"/>
  <c r="D105"/>
  <c r="G104"/>
  <c r="F104"/>
  <c r="M104"/>
  <c r="L104"/>
  <c r="K104"/>
  <c r="E102"/>
  <c r="D102"/>
  <c r="E101"/>
  <c r="D101"/>
  <c r="G100"/>
  <c r="F100"/>
  <c r="M100"/>
  <c r="K100"/>
  <c r="D98"/>
  <c r="E97"/>
  <c r="D97"/>
  <c r="N97" s="1"/>
  <c r="E96"/>
  <c r="D96"/>
  <c r="E95"/>
  <c r="D95"/>
  <c r="E94"/>
  <c r="D94"/>
  <c r="E91"/>
  <c r="D91"/>
  <c r="E90"/>
  <c r="D90"/>
  <c r="E89"/>
  <c r="D89"/>
  <c r="E86"/>
  <c r="D86"/>
  <c r="E83"/>
  <c r="D83"/>
  <c r="E77"/>
  <c r="D77"/>
  <c r="E70"/>
  <c r="N70" s="1"/>
  <c r="D70"/>
  <c r="E66"/>
  <c r="D66"/>
  <c r="E65"/>
  <c r="D65"/>
  <c r="E64"/>
  <c r="D64"/>
  <c r="E59"/>
  <c r="D59"/>
  <c r="E58"/>
  <c r="D58"/>
  <c r="E57"/>
  <c r="D57"/>
  <c r="E56"/>
  <c r="D56"/>
  <c r="E55"/>
  <c r="D55"/>
  <c r="E54"/>
  <c r="D54"/>
  <c r="E53"/>
  <c r="D53"/>
  <c r="E50"/>
  <c r="D50"/>
  <c r="E49"/>
  <c r="D49"/>
  <c r="G48"/>
  <c r="F48"/>
  <c r="M48"/>
  <c r="L48"/>
  <c r="K48"/>
  <c r="E45"/>
  <c r="D45"/>
  <c r="E44"/>
  <c r="D44"/>
  <c r="E42"/>
  <c r="D42"/>
  <c r="E40"/>
  <c r="D40"/>
  <c r="E39"/>
  <c r="D39"/>
  <c r="E38"/>
  <c r="D38"/>
  <c r="E35"/>
  <c r="D35"/>
  <c r="E34"/>
  <c r="D34"/>
  <c r="E27"/>
  <c r="D27"/>
  <c r="E26"/>
  <c r="D26"/>
  <c r="E24"/>
  <c r="D24"/>
  <c r="E22"/>
  <c r="D22"/>
  <c r="E14"/>
  <c r="D14"/>
  <c r="E11"/>
  <c r="D11"/>
  <c r="E10"/>
  <c r="D10"/>
  <c r="E9"/>
  <c r="D9"/>
  <c r="L8" l="1"/>
  <c r="L6" s="1"/>
  <c r="H8"/>
  <c r="M8"/>
  <c r="I8"/>
  <c r="F8"/>
  <c r="F6" s="1"/>
  <c r="J8"/>
  <c r="K8"/>
  <c r="K6" s="1"/>
  <c r="G8"/>
  <c r="G6" s="1"/>
  <c r="N84"/>
  <c r="N67"/>
  <c r="N18"/>
  <c r="D25"/>
  <c r="N30"/>
  <c r="D37"/>
  <c r="N91"/>
  <c r="D21"/>
  <c r="E21"/>
  <c r="E37"/>
  <c r="N19"/>
  <c r="N23"/>
  <c r="N20"/>
  <c r="N96"/>
  <c r="N110"/>
  <c r="N112"/>
  <c r="E25"/>
  <c r="N35"/>
  <c r="N34"/>
  <c r="N50"/>
  <c r="N106"/>
  <c r="N66"/>
  <c r="N65"/>
  <c r="N64"/>
  <c r="E29"/>
  <c r="M6"/>
  <c r="E13"/>
  <c r="N10"/>
  <c r="N59"/>
  <c r="N57"/>
  <c r="N56"/>
  <c r="N55"/>
  <c r="N54"/>
  <c r="N53"/>
  <c r="E93"/>
  <c r="N95"/>
  <c r="N98"/>
  <c r="N94"/>
  <c r="D93"/>
  <c r="N49"/>
  <c r="N27"/>
  <c r="N26"/>
  <c r="N22"/>
  <c r="D13"/>
  <c r="N12"/>
  <c r="N11"/>
  <c r="N9"/>
  <c r="N45"/>
  <c r="N44"/>
  <c r="N42"/>
  <c r="N40"/>
  <c r="N39"/>
  <c r="N38"/>
  <c r="N90"/>
  <c r="N89"/>
  <c r="N101"/>
  <c r="N77"/>
  <c r="N111"/>
  <c r="N109"/>
  <c r="N14"/>
  <c r="N25" l="1"/>
  <c r="N21"/>
  <c r="N13"/>
  <c r="N93"/>
  <c r="E69"/>
  <c r="D69" l="1"/>
  <c r="N69" s="1"/>
  <c r="N37"/>
  <c r="H100" l="1"/>
  <c r="I100"/>
  <c r="E100" s="1"/>
  <c r="J100" l="1"/>
  <c r="D100" s="1"/>
  <c r="N100" s="1"/>
  <c r="E63"/>
  <c r="D63" l="1"/>
  <c r="N63" s="1"/>
  <c r="E52"/>
  <c r="D29"/>
  <c r="N29" s="1"/>
  <c r="E88"/>
  <c r="D88" l="1"/>
  <c r="N88" s="1"/>
  <c r="E33"/>
  <c r="D52"/>
  <c r="N52" s="1"/>
  <c r="J104"/>
  <c r="I104"/>
  <c r="E104" s="1"/>
  <c r="H104"/>
  <c r="J48"/>
  <c r="I48"/>
  <c r="E48" s="1"/>
  <c r="H48"/>
  <c r="D33" l="1"/>
  <c r="N33" s="1"/>
  <c r="D48"/>
  <c r="N48" s="1"/>
  <c r="D104"/>
  <c r="N104" s="1"/>
  <c r="D8"/>
  <c r="E8"/>
  <c r="H108"/>
  <c r="H6" s="1"/>
  <c r="I108"/>
  <c r="E108" s="1"/>
  <c r="J108"/>
  <c r="J6" s="1"/>
  <c r="D108" l="1"/>
  <c r="N108" s="1"/>
  <c r="I6"/>
  <c r="E6" s="1"/>
  <c r="N8"/>
  <c r="D6"/>
  <c r="N6" l="1"/>
</calcChain>
</file>

<file path=xl/sharedStrings.xml><?xml version="1.0" encoding="utf-8"?>
<sst xmlns="http://schemas.openxmlformats.org/spreadsheetml/2006/main" count="343" uniqueCount="297">
  <si>
    <t>№ п/п</t>
  </si>
  <si>
    <t>Наименование муниципальной программы, подпрограммы, основного мероприятия</t>
  </si>
  <si>
    <t>Результаты реализации мероприятий</t>
  </si>
  <si>
    <t>Исполнитель мероприятия</t>
  </si>
  <si>
    <t>Развитие образования</t>
  </si>
  <si>
    <t>Социальная поддержка отдельных категорий граждан</t>
  </si>
  <si>
    <t>Основное мероприятие 1 "Социальная поддержка отдельных категорий граждан"</t>
  </si>
  <si>
    <t>Основное мероприятие 2 "Осуществление отдельных государственных полномочий в сфере опеки и попечительства"</t>
  </si>
  <si>
    <t>Обеспечение доступным и комфортным жильем и создание эффективной системы жизнеобеспечения населения</t>
  </si>
  <si>
    <t>Основное мероприятие 1 "Жилье"</t>
  </si>
  <si>
    <t>Основное мероприятие 2 "Ремонт и переселение из аварийного жилья"</t>
  </si>
  <si>
    <t>Основное мероприятие 3 "Развитие коммунальной инфраструктуры"</t>
  </si>
  <si>
    <t>Основное мероприятие 4 "Комплексное благоустройство городского округа"</t>
  </si>
  <si>
    <t>Основное мероприятие 5 "Экология"</t>
  </si>
  <si>
    <t>Всего по программе:</t>
  </si>
  <si>
    <t>Развитие культуры и туризма</t>
  </si>
  <si>
    <t>Основное мероприятие 2 "Развитие музейного дела"</t>
  </si>
  <si>
    <t>Основное мероприятие 3 "Развитие театрального искусства"</t>
  </si>
  <si>
    <t>Основное мероприятие 4 "Развитие дополнительного образования детей в сфере музыкального и изобразительного искусства"</t>
  </si>
  <si>
    <t>Основное мероприятие 5 "Сохранение и развитие традиционной народной культуры, народных художественных промыслов"</t>
  </si>
  <si>
    <t>Основное мероприятие 6 "Развитие внутреннего туризма"</t>
  </si>
  <si>
    <t>Основное мероприятие 1 "Развитие детско-юношеского спорта"</t>
  </si>
  <si>
    <t>Основное мероприятие 3 "Строительство, ремонт и реконструкция физкультурно-спортивных сооружений Борисоглебского городского округа"</t>
  </si>
  <si>
    <t>Экономическое развитие и инновационная экономика</t>
  </si>
  <si>
    <t>Основное мероприятие 2 "Формирование благоприятной инвестиционной среды"</t>
  </si>
  <si>
    <t>Основное мероприятие 3 "Развитие и поддержка малого и среднего предпринимательства"</t>
  </si>
  <si>
    <t>Основное мероприятие 4 "Защита прав потребителей в Борисоглебском городском округе"</t>
  </si>
  <si>
    <t>Развитие транспортной системы</t>
  </si>
  <si>
    <t>Основное мероприятие 1 "Социальное развитие села"</t>
  </si>
  <si>
    <t>Основное мероприятие 2 "Развитие подотрасли растениеводства"</t>
  </si>
  <si>
    <t>Основное мероприятие 3 "Развитие подотрасли животноводства, переработки и реализации продукции животноводства"</t>
  </si>
  <si>
    <t>Основное мероприятие 1 "Энергосбережение и повышение энергетической эффективности в системах коммунальной инфраструктуры"</t>
  </si>
  <si>
    <t>Управление муниципальными финансами</t>
  </si>
  <si>
    <t>Основное мероприятие 1 "Организация бюджетного процесса в Борисоглебском городском округе Воронежской области"</t>
  </si>
  <si>
    <t>Основное мероприятие 2 "Обеспечение реализации муниципальной программы"</t>
  </si>
  <si>
    <t>отдел по финансам</t>
  </si>
  <si>
    <t xml:space="preserve">   </t>
  </si>
  <si>
    <t>Муниципальное управление и гражданское общество</t>
  </si>
  <si>
    <t>Основное мероприятие 2 "Информационная открытость"</t>
  </si>
  <si>
    <t>Основное мероприятие 3 "Повышение эффективности управления муниципальным имуществом и земельными ресурсами"</t>
  </si>
  <si>
    <t>Основное мероприятие 4 "Гражданское общество"</t>
  </si>
  <si>
    <t>Всего по программам:</t>
  </si>
  <si>
    <t>Основное мероприятие 2 "Организация дорожной деятельности"</t>
  </si>
  <si>
    <t>Основное мероприятие 1 "Повышение БДД"</t>
  </si>
  <si>
    <t>Основное мероприятие 2 «Организация питания в образовательных учреждениях»</t>
  </si>
  <si>
    <t>Подпрограмма 1 «Развитие дошкольного образования».</t>
  </si>
  <si>
    <t>Подпрограмма 3 «Развитие дополнительного образования и воспитания детей и молодежи».</t>
  </si>
  <si>
    <t>Подпрограмма 5 «Молодежь»</t>
  </si>
  <si>
    <t xml:space="preserve">Основное мероприятие 1 «Создание условий для обеспечения деятельности образовательных учреждений Борисоглебского городского округа» </t>
  </si>
  <si>
    <t>Основное мероприятие 3.1. подпрограммы  3 «Развитие инфраструктуры и обучение кадров учреждений дополнительного образования детей»</t>
  </si>
  <si>
    <t>Основное мероприятие 3.2 «Выявление и поддержка одаренных детей и талантливой молодежи через систему конкурсных мероприятий в сфере дополнительного образования, воспитания»</t>
  </si>
  <si>
    <t xml:space="preserve">Основное мероприятие 4.1. «Занятость детей в каникулярное время» </t>
  </si>
  <si>
    <t xml:space="preserve">Основное мероприятие 4.2. «Эффективное функционирование и динамичное развитие МБУ БГО «ДОЛ «Дружба» </t>
  </si>
  <si>
    <t>МБУК БГО "БЦБС"</t>
  </si>
  <si>
    <t>МБУК БГО "БИХМ"</t>
  </si>
  <si>
    <t>МБУК БГО "Драмтеатр"</t>
  </si>
  <si>
    <t>Основное мероприятие 4     "Поддержка малых форм хозяйствования"</t>
  </si>
  <si>
    <t>Основное мероприятие 5   "Техническая и технологическая модернизация, инновационное развитие"</t>
  </si>
  <si>
    <t>Отдел культуры</t>
  </si>
  <si>
    <t>Основное мероприятие 2 "Энергосбережение в учреждениях бюджетной сферы"</t>
  </si>
  <si>
    <t>Развитие сельского хозяйства, производства пищевых продуктов и инфраструктуры агропродовольственного рынка</t>
  </si>
  <si>
    <t>Основное мероприятие 1 "Повышение эффективности муниципального управления"</t>
  </si>
  <si>
    <t>Основное мероприятие 2 "Обеспечение безопасности городского округа в чрезвычайных ситуациях и обеспечение пожарной безопасности граждан"</t>
  </si>
  <si>
    <t>Основное мероприятие 1 "Развитие библиотечного дела"</t>
  </si>
  <si>
    <t>Основное мероприятие 2 "Развитие массовой физической культуры и спорта"</t>
  </si>
  <si>
    <t>Основное мероприятие 7 "Строительство и оснащение организаций сферы культуры"</t>
  </si>
  <si>
    <t>Основное мероприятие 2.1   «Создание условий для обеспечения доступности и высокого качества образовательных услуг в общеобразовательных учреждениях»</t>
  </si>
  <si>
    <t xml:space="preserve">Отдел ЖКХ,Т
</t>
  </si>
  <si>
    <t>Всего</t>
  </si>
  <si>
    <t>в том числе по источникам финансирования</t>
  </si>
  <si>
    <t>федеральный      бюджет</t>
  </si>
  <si>
    <t>областной бюджет</t>
  </si>
  <si>
    <t>местный бюджет</t>
  </si>
  <si>
    <t>внебюджетные источники</t>
  </si>
  <si>
    <t>план</t>
  </si>
  <si>
    <t>факт</t>
  </si>
  <si>
    <t>Подпрограмма 2 «Развитие общего образования»</t>
  </si>
  <si>
    <t>Уровень освоения финансовых средств (%)</t>
  </si>
  <si>
    <t>ОСЭРТ администрации</t>
  </si>
  <si>
    <t>ОСЭРТ и отдел архитектуры администрации</t>
  </si>
  <si>
    <t>ОСЭРТ, БГОО ОЗПП, Роспотребнадзор</t>
  </si>
  <si>
    <t>Запланированные</t>
  </si>
  <si>
    <t>Достигнутые</t>
  </si>
  <si>
    <t>Повышение  качества управления муниципальными финансами, обеспечение сбалансированности и устойчивости бюджета городского округа, повышение качества и объективности планирования бюджетных ассигнований.</t>
  </si>
  <si>
    <t>ООР и МС; ООД БГД</t>
  </si>
  <si>
    <t>ОУМИ и ЗР</t>
  </si>
  <si>
    <t>Смелова Е.А.; ООРиМС; ТИК; Ассоциация СМО ВО; ТОС</t>
  </si>
  <si>
    <t>Поддержка отраслей животноводства посредством субсидий и дотаций.</t>
  </si>
  <si>
    <t>Энергоэффективность и развитие энергетики</t>
  </si>
  <si>
    <t>Макаренко М.А..;  ОУиО</t>
  </si>
  <si>
    <t>Основное мероприятие 4.3 «Инвестиции в развитие инфраструктуры загородных детских оздоровительных лагерей  Борисоглебского городского округа»</t>
  </si>
  <si>
    <t>Подготовка и проведение конкурсов, выставок, ярмарок, деловых встреч, иных публичных мероприятий с участием субъектов малого и среднего бизнеса, повышение уровня предпринимательской активности.  Обеспечение участия субъектов МСП в областных, межрегиональных, общероссийских конкурсах, форумах, конференциях, мероприятиях, направленных на поддержку и развитие предпринимательства.</t>
  </si>
  <si>
    <t>Обеспечение доступа субъектов МСП к необходимым информационным ресурсам, повышение предпринимательской грамотности, оказание помощи безработным гражданам по организации самозанятости и предпринимательской деятельности, предоставление методической и консультационной помощи, информационное обеспечение населения о действующей системе поддержки бизнеса, мероприятиях, проводимых для субъектов МСП, законодательстве, регулирующем предпринимательскую деятельность.</t>
  </si>
  <si>
    <t>Подпрограмма 4 «Создание условий для организации отдыха и оздоровления детей Борисоглебского городского округа»</t>
  </si>
  <si>
    <t>Основное мероприятие 1 "Профилактика правонарушений на территории городского округа"</t>
  </si>
  <si>
    <t>Основное мероприятие 4 "Региональный проект "Спорт- норма жизни"</t>
  </si>
  <si>
    <t xml:space="preserve">Сектор спорта;  отдел капитального строительства 
</t>
  </si>
  <si>
    <t>Поддержка сельхозтоваропроизводителей по производству продукции растениеводства.</t>
  </si>
  <si>
    <t xml:space="preserve">Развитие деятельности малых форм хозяйствования, реализация мероприятий по развитию семейных животноводческих ферм.
</t>
  </si>
  <si>
    <t xml:space="preserve">Основное мероприятие 5.1 «Реализация комплекса мер по созданию условий успешной
социализации и эффективной самореализации молодёжи» </t>
  </si>
  <si>
    <t xml:space="preserve">Основное мероприятие 5.2 «Региональный проект "Социальная активность» </t>
  </si>
  <si>
    <t>Основное мероприятие 3.3 «Развитие и поддержка деятельности объединений юных инспекторов движения»</t>
  </si>
  <si>
    <t>Основное мероприятие 9 «Региональный проект «Культурная среда»</t>
  </si>
  <si>
    <t>Основное мероприятие 8 «Региональный проект «Цифровая культура»</t>
  </si>
  <si>
    <t>Предоставление мер социальной поддержки отдельным категориям граждан, направленных на повышение качества жизни жителей округа и улучшение социального климата.</t>
  </si>
  <si>
    <t>Инспектор аппарата администрации.</t>
  </si>
  <si>
    <t>Социальная поддержка семей, принимающих на воспитании детей, оставшихся без попечения родителей.</t>
  </si>
  <si>
    <t>Отдел по опеке и попечительству</t>
  </si>
  <si>
    <t>Создание в Борисоглебском городском округе  Воронежской области благоприятных условий для занятий физической культурой и спортом с предоставлением различных видов услуг, рассчитанных на семейный отдых, всем категориям населения, с учетом разных возрастных групп и различного уровня достатка населения.</t>
  </si>
  <si>
    <t>Выплата денежного содержания сотрудникам отдела по  финансам,  закупка товаров и услуг, необходимых для осуществления непосредственной деятельности, закупка товаров и услуг для муниципальных нужд (обслуживание информационных систем «КАСИБ» и «Консультант»)</t>
  </si>
  <si>
    <t xml:space="preserve">Объемы финансирования, тыс. рублей </t>
  </si>
  <si>
    <t>МБУК БГО "Драмтеатр"; МБУК БГО "ЦКС"; МБУК БГО "БИХМ"</t>
  </si>
  <si>
    <t>МБУК БГО "ЦКС"</t>
  </si>
  <si>
    <t>МБУК БГО "ЦКС"; МБУК БГО "ДДК Радуга"; Отдел культуры</t>
  </si>
  <si>
    <t>Оказание информационной, консультационной, методологической и финансовой поддержки курируемым отделом социально-экономического развития территории администрации Борисоглебского городского округа Воронежской области муниципальным унитарным предприятиям.</t>
  </si>
  <si>
    <t xml:space="preserve">  </t>
  </si>
  <si>
    <t>Снижение уровня преступности на территории городского округа.
Увеличение стоимости материально-технической базы МБУ ОССиОПБ.</t>
  </si>
  <si>
    <t>Строительство новых спортивных сооружений на территории Борисоглебского городского округа.</t>
  </si>
  <si>
    <t>Развитие физической культуры и спорта</t>
  </si>
  <si>
    <t>Основное мероприятие 3  «Улучшение материально-технической базы образовательных организаций»</t>
  </si>
  <si>
    <t>Основное мероприятие 2.2   «Региональный проект «Современная школа»</t>
  </si>
  <si>
    <t>Мероприятие 2.3 «Региональный проект «Цифровая образовательная среда»</t>
  </si>
  <si>
    <t>Мероприятие 2.4 «Региональный проект «Успех каждого ребенка»</t>
  </si>
  <si>
    <t>Мероприятие 2.5 «Обеспечение бесплатным горячим питанием обучающихся 1-4 классов»</t>
  </si>
  <si>
    <t>Мероприятие 2.6 «Обеспечение выплат ежемесячного денежного вознаграждения за классное руководство работникам муниципальных образовательных учреждений,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</si>
  <si>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Мероприятие 2.7 «Региональный проект «Патриотическое воспитание граждан Российской Федерации»</t>
  </si>
  <si>
    <t xml:space="preserve">ООиМП
администрации,
МБУ БГО «Комбинат детского питания», МКУ БГО «Центр бухгалтерского учета»
</t>
  </si>
  <si>
    <t>ООиМП
администрации, МБУ БГО «Комбинат детского питания», образовательные учреждения</t>
  </si>
  <si>
    <t>ООиМП, ОКС
администрации</t>
  </si>
  <si>
    <t>ООиМП
администрации</t>
  </si>
  <si>
    <t xml:space="preserve">ООиМП
администрации
</t>
  </si>
  <si>
    <t xml:space="preserve">Обеспечение функционирования учреждения, организующего питание, и учреждения, обеспечивающего повышение качества ведения бухгалтерского учета, в образовательных учреждениях Борисоглебского городского округа. </t>
  </si>
  <si>
    <t>Обеспечение закупки продуктов для организации горячего питания городских школьников образовательных учреждений. Увеличение количества обучающихся льготных категорий, охваченных горячим питанием. Повышение удовлетворенности потребителей услуг качеством питания. Обеспечение максимального финансирования льготных категорий воспитанников дошкольных образовательных учреждений. Повышение удовлетворенности потребителей услуг качеством питания.</t>
  </si>
  <si>
    <t>Расходы на улучшение материально-технической базы образовательных организаций Борисоглебского городского округа.</t>
  </si>
  <si>
    <t xml:space="preserve">Расходы на улучшение материально-технической базы дошкольных образовательных учреждений в соответствии с требованиями федеральных государственных образовательных стандартов. Расходы из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учреждениях Борисоглебского городского округа. Обеспечение выполнения государственных гарантий общедоступности и бесплатности дошкольного образования. Ликвидация очереди в дошкольные образовательные организации. </t>
  </si>
  <si>
    <t>Обеспечение выполнения государственных гарантий общедоступности и бесплатности общего образования. Обеспечение  доступа к современным условиям обучения всем обучающимся независимо от места жительства. Сокращение разрыва в качестве образования между наиболее и наименее успешными школами. Все старшеклассники получат возможность обучаться по индивидуальным образовательным маршрутам.</t>
  </si>
  <si>
    <t>Создание мест для реализации основных и дополнительных общеобразовательных программ цифрового, естественнонаучного, технического и гуманитарного профилей, дистанционных программ обучения, в том числе в рамках сетевого взаимодействия.</t>
  </si>
  <si>
    <t>Оснащение образовательных учреждений округа современным компьютерным оборудованием.</t>
  </si>
  <si>
    <t>Создание новых мест в образовательных организациях различных типов для реализации дополнительных общеразвивающих программ всех направленностей. В общеобразовательных организациях, расположенных в сельской местности и малых городах, будет обновлена материально-техническая база для занятий физической культурой и спортом. Дети примут участие в мероприятиях по профессиональной ориентации в рамках реализации проекта «Билет в будущее», в открытых онлайн-уроках, реализуемых с учетом опыта цикла открытых уроков "Проектория", направленных на раннюю профориентацию". Организовано участие в реализации целевой модели развития региональной системы дополнительного образования детей.</t>
  </si>
  <si>
    <t>Обеспечение 100 % охвата обучающихся 1-4 классов бесплатным горячим питанием. Повышение удовлетворенности потребителей услуг качеством школьного питания.</t>
  </si>
  <si>
    <t>Сохранение многообразия форм работы классных руководителей с приоритетом использования инновационных методов воспитания.</t>
  </si>
  <si>
    <t xml:space="preserve"> Организация современного воспитательного процесса в школе, помощь в реализации идей и инициатив обучающихся, а также увеличение количества школьников, принимающих участие в просветительских, культурных и спортивных событиях.</t>
  </si>
  <si>
    <t>Обеспечение проведения капитальных ремонтов, реконструкций, технического переоснащения, а также приобретение оборудования и мебели для учреждений дополнительного образования. Обеспечение квалифицированными кадрами учреждений дополнительного образования. Увеличение доли детей, охваченных дополнительными общеобразовательными программами, в общей численности детей и молодежи в возрасте 5 - 18 лет, в том числе с использованием сертификата дополнительного образования.</t>
  </si>
  <si>
    <t xml:space="preserve">ООиМП
администрации, общеобразовательные учреждения БГО
</t>
  </si>
  <si>
    <t>ООиМП
администрации; МБУДО БЦВР БГО; МБУДО БГОЦ «САМ»; МБОУДО БДЮСШ</t>
  </si>
  <si>
    <t xml:space="preserve">МБУДО БЦВР БГО; МБУДО БГОЦ «САМ»; </t>
  </si>
  <si>
    <t>Общеобразовательные учреждения БГО; МБУДО БЦВР БГО</t>
  </si>
  <si>
    <t>Организация окружных мероприятий направленных на выявление и поддержку одаренных детей и талантливой молодежи, обеспечение участия в областных мероприятиях. Увеличение количества участников и призеров мероприятий различного уровня.</t>
  </si>
  <si>
    <t>Увеличение количества отрядов юных инспекторов движения и детей, вовлеченных в них, а также количества детей, охваченных мероприятиями по профилактике детского дорожно-транспортного травматизма, организованных объединениями юных инспекторов движения.</t>
  </si>
  <si>
    <t xml:space="preserve">Сохранение охвата  детей организованными формами  отдыха, оздоровления и трудовой занятости, ежегодно не менее 90 % от  общего количества школьников городского округа в текущем году. </t>
  </si>
  <si>
    <t>МБУДО БЦВР БГО; ООиМП администрации; МБУ "Комбинат детского питания"; МБУДО «БДООЦ «Дружба»; образовательные учреждения МКУ БГО; МБУДО БГОЦ «САМ»</t>
  </si>
  <si>
    <t>МБУДО «БДООЦ «Дружба»</t>
  </si>
  <si>
    <t>Выполнение мероприятий, направленных на укрепление материально-технической базы, по подготовке МБУДО «БДООЦ «Дружба» к летнему оздоровительному сезону.</t>
  </si>
  <si>
    <t>Улучшение материально-технической базы загородного детского оздоровительного лагеря  Борисоглебского городского округа с целью развития инфраструктуры загородного отдыха и оздоровления, удовлетворения запроса детей и родителей, приведения в соответствие нормам СанПин.</t>
  </si>
  <si>
    <t>Увеличение количества молодых людей в возрасте от 14 до 35 лет, вовлеченных в реализуемые  проекты и программы в сфере поддержки талантливой молодёжи, в возрасте от 14 до 35 лет. Обеспечение трудоустройства выпускников профессиональных учебных заведений.</t>
  </si>
  <si>
    <t>МБУДО БГОЦ «САМ»; МБОУДО БДЮСШ; МБУДО «БДООЦ «Дружба»; ООиМП
администрации</t>
  </si>
  <si>
    <t>МБУДО БГОЦ «САМ»</t>
  </si>
  <si>
    <t>Увеличение численности молодых людей в возрасте от 14 до 35 лет, участвующих в добровольческой деятельности. Реализация на территории Борисоглебского городского округа добровольческих проектов с вовлечением различных категорий населения.</t>
  </si>
  <si>
    <t>ОУМиЗР, ОЖКХ,Т</t>
  </si>
  <si>
    <t>ОЖКХ,Т; ОА</t>
  </si>
  <si>
    <t>ОЖКХ,Т; ОКС</t>
  </si>
  <si>
    <t>ОЖКХ,Т; 
МКУ БГО «Ресурсный центр»</t>
  </si>
  <si>
    <t>ОЖКХ,Т</t>
  </si>
  <si>
    <t>Инсектицидные обработки водоемов против комаров и клещей. Вывоз мусора с целью уменьшения негативного воздействия на окружающую среду.</t>
  </si>
  <si>
    <t>Основное мероприятие 6 «Региональный проект «Формирование комфортной городской среды»</t>
  </si>
  <si>
    <t>Основное мероприятие 7 "Региональный проект "Жилье"</t>
  </si>
  <si>
    <t>ОКС</t>
  </si>
  <si>
    <t>Помощник главы администрации (по   работе с административными  органами и военными организациями)</t>
  </si>
  <si>
    <t>МБОУДОД БГО "ДШИ №1"; МБОУДОД БГО "ДШИ №2"; МБУК БГО "ДХШ им. А.П.Рябушкина"</t>
  </si>
  <si>
    <t>Сохранность и эффективное функционирование учреждений. Выполнение мероприятий, направленных на укрепление материально-технической базы. Плановое увеличение заработной платы педагогических работников. Повышение качества и расширение спектра предоставляемых образовательных услуг, обеспечение доступности культурного образовательного продукта, увеличение контингента учащихся.</t>
  </si>
  <si>
    <t>Сохранность и эффективное функционирование учреждений. Выполнение мероприятий, направленных на укрепление материально-технической базы. Плановое увеличение средней заработной платы по учреждениям культуры. Создание условий для развития массового художественного творчества и культурно-досуговой деятельности, удовлетворение разнообразных культурно-познавательных потребностей населения. Улучшение культурно-просветительской работы, увеличение числа творческих и фестивальных проектов, позиционирующих достижения культуры и искусства Борисоглебского городского округа на региональном, всероссийском и международном уровнях.</t>
  </si>
  <si>
    <t>Увеличение количества мероприятий, направленных на развитие сферы туризма в Борисоглебском городском округе.</t>
  </si>
  <si>
    <t>Укрепление материально-технической базы учреждений культуры и дополнительного образования в сфере культуры и искусства;
-повышение уровня качества и доступности культурно-досуговых услуг;
- увеличение количества участников культурно-массовых мероприятий учреждений культуры и дополнительного образования в сфере культуры и искусства;
- увеличение числа обращений к цифровым ресурсам в сфере культуры.</t>
  </si>
  <si>
    <t>Увеличение числа посещений организаций культуры, создание (реконструкция) и капитальный ремонт объектов культуры, переоснащение учреждений культуры современным оборудованием.</t>
  </si>
  <si>
    <t>1. Увеличение количества граждан БГО, постоянно занимающихся физической культурой и спортом. 2. Организация и проведение массовых физкультурно-оздоровительных и спортивно-массовых мероприятий в соответствии с Едиными календарными планами Воронежской области, Борисоглебского городского округа Воронежской области; Сохранность  и  эффективное функционирование учреждения. 3.Создание информационного поля, направленного на формирование у населения округа внутренней потребности в занятиях физической культурой и спортом, и повышение уровня знаний в этой сфере путем освещения в средствах массовой информации достижений борисоглебских спортсменов- членов основного и резервного составов сборных команд  Воронежской области по различным  видам спорта, а также вопросов спорта, физической культуры и здорового образа  жизни.</t>
  </si>
  <si>
    <t>Сектор спорта;
МБОУДО «БДЮСШ»;</t>
  </si>
  <si>
    <t>Сектор спорта; МБОУДО «БДЮСШ»;</t>
  </si>
  <si>
    <t xml:space="preserve">1. Развитие спорта высших достижений и системы подготовки спортивного резерва, реализация предпрофессиональных программ спортивной подготовки. 2. Увеличение числа перспективных спортсменов, способных претендовать на призовые места и завоевывать медали на областных, всероссийских и международных уровнях. 3. Организация и проведение физкультурно-оздоровительной и спортивно-массовой работы с учащимися МБОУДО «БДЮСШ», общеобразовательных школ, учащимися и студентами учреждений профессионального образования БГО.         </t>
  </si>
  <si>
    <t xml:space="preserve">Сектор спорта; отдел капитального строительства 
</t>
  </si>
  <si>
    <t>Информирование предприятий о государственных мерах поддержки в части повышения производительности труда; обеспечение информационного обмена между предприятиями в области реализации мероприятий по повышению производительности труда и тиражирование положительного опыта реализации мероприятий по повышению производительности труда. Консультационная и информационная поддержка в сфере инновационного развития.</t>
  </si>
  <si>
    <t>Предоставление субсидий субъектам МСП на компенсацию части затрат, связанных с приобретением оборудования в целях создания и (или) развития либо модернизации производства товаров (работ, услуг) за счет средств отчислений от УСН по нормативу 1%.</t>
  </si>
  <si>
    <t>ОСЭРТ, ГКУ ВО ЦЗН, АНО БЦПП, МКК ФПП БГО ВО</t>
  </si>
  <si>
    <t>Мероприятие 2.1. Формирование и продвижение инвестиционного имиджа городского округа</t>
  </si>
  <si>
    <t>Мероприятие 2.2. Совершенствование нормативно-правовой базы, направленной на развитие форм муниципальной поддержки инвестиционных проектов и механизмов муниципально-частного партнерства в инвестиционной сфере</t>
  </si>
  <si>
    <t>Актуализация нормативной правовой базы, регламентирующей поддержку инвестиционной деятельности на территории городского округа. Увеличение предпринимательской активности, привлечение инвестиций в развитие реального сектора экономики и инфраструктуры городского округа.</t>
  </si>
  <si>
    <t>Мероприятие 2.3. Совершенствование системы управления градостроительным развитием территории</t>
  </si>
  <si>
    <t>Мероприятие 3.1. Нормативно-правовое и организационное обеспечение развития малого и среднего бизнеса.</t>
  </si>
  <si>
    <t>Взаимодействие органов власти, инфраструктур поддержки предпринимательства  с представителями малого и среднего бизнеса, общественными объединениями предпринимателей.</t>
  </si>
  <si>
    <t>Мероприятие 3.2. Расширение доступа субъектов малого и среднего предпринимательства к финансово-кредитным и материальным ресурсам.</t>
  </si>
  <si>
    <t>Предоставление субъектам МСП микрозаймов; информирование субъектов МСП о видах и условиях предоставления государственной финансовой поддержки, об имущественной поддержке, о микрозаймах; предоставление имущественной поддержки в виде предоставления помещений, находящихся в муниципальной собственности.</t>
  </si>
  <si>
    <t>Мероприятие 3.3. Информационное, методическое и консультационное обеспечение субъектов малого и среднего предпринимательства.</t>
  </si>
  <si>
    <t>Мероприятие 3.4. Организация выставочно-ярмарочной деятельности и популяризация предпринимательства.</t>
  </si>
  <si>
    <t>Мероприятие 3.5. Предоставление субсидий на развитие и поддержку малого и среднего предпринимательства</t>
  </si>
  <si>
    <t>Повышение уровня информированности и правовой грамотности потребителей. Повышение правовой грамотности руководителей и работников хозяйствующих субъектов, осуществляющих деятельность в сфере потребительского рынка. Улучшение качества и культуры обслуживания населения. Повышение эффективности работы по вопросам защиты прав потребителей в округе. Организация работы межведомственной комиссии по развитию потребительского рынка и защите прав потребителей. Взаимодействие администрации округа, контролирующих, надзорных, правоохранительных органов и общества по защите прав потребителей.</t>
  </si>
  <si>
    <t>Основное мероприятие 5 "Совершенствование системы управления экономическим развитием округа"</t>
  </si>
  <si>
    <t>Осуществление мер по совершенствованию механизмов прогнозирования и мониторинга развития территории, эффективности и повышения качества деятельности органов местного самоуправления городского округа. 
Поддержание в актуальном состоянии документов стратегического планирования городского округа (Стратегия социально-экономического развития городского округа на период до 2035 года, План мероприятий по реализации Стратегии, Прогноз социально-экономического развития городского округа) и осуществление контроля их реализации. Организация актуализации муниципальных программ городского округа.</t>
  </si>
  <si>
    <t>Основное мероприятие 6 "Содействие деятельности курируемых муниципальных унитарных предприятий"</t>
  </si>
  <si>
    <t>Основное мероприятие 3 "Развитие сети регулярных автобусных маршрутов городского округа"</t>
  </si>
  <si>
    <t>Подрядные организации, ОЖКХ,Т</t>
  </si>
  <si>
    <t>Строительство КНС с подводящим и напорным трубопроводом от Восточного микрорайона до очистных сооружений г.Борисоглебска Воронежской области; строительство сетей водоснабжения, закольцовка Восточного микрорайона г.Борисоглебска Воронежской области.</t>
  </si>
  <si>
    <t>ОРСТ администрации</t>
  </si>
  <si>
    <t>Качественное информационно - аналитическое обеспечение деятельности органов местного самоуправления, обеспечивающееся числом полос в печатных СМИ в количестве не менее 100 и размещением информации о деятельности ОМСУ в сети «Интернет» в количестве не менее 180 публикаций. Осуществление услуг в области информационных технологий посредством обеспечения работы сотрудников администрации городского округа в основных программных продуктах (Консультант Плюс, Гарант, Сбис и др.)</t>
  </si>
  <si>
    <t xml:space="preserve">Выплачено денежное содержание сотрудникам отдела по финансам; закуплены товары и услуги, необходимые для осуществления непосредственной деятельности отдела по финансам;  оплачено обслуживание систем «КАСИБ» и «Консультант». </t>
  </si>
  <si>
    <t>Расходы на заработную плату, оплату коммунальных услуг, услуг связи, налоги, прочие расходы.</t>
  </si>
  <si>
    <t>Основное мероприятие 1 "Развитие промышленного потенциала городского округа"</t>
  </si>
  <si>
    <t>Совершенствование муниципальной политики и реализации функций в сфере земельных отношений, инфраструктуры пространственных данных городского округа.</t>
  </si>
  <si>
    <t>Приведение территории кладбищ в соответствие требованиям санитарно-эпидемиологических и экологических норм и правил. Подготовка к купальному сезону двух официальных городских пляжа, обследование дна реки, обновление песка, обустройство раздевалок, организация сбора мусора на территории пляжей. Благоустройство 8 дворовых территорий. Озеленение территории округа путем высадки деревьев и кустарника. Удаление ветхих и аварийных деревьев. Вовлечение граждан в решение вопросов местного значения по объектам: текущий ремонт трубопровода холодного водоснабжения по ул.Свободы от дома №225 до дома №215 в г.Борисоглебске Воронежской области; устройство площадки для выгула собак в Юго-Восточном микрорайоне г.Борисоглебск.</t>
  </si>
  <si>
    <t>Сохранность и эффективное функционирование учреждения. Укрепление материально-технической базы. Плановое увеличение средней заработной платы по учреждению. Развитие многофункциональной деятельности библиотек; повышение доступности библиотечных фондов муниципальных библиотек.</t>
  </si>
  <si>
    <t>Сохранность и эффективное функционирование учреждения. Укрепление материально-технической базы. Плановое увеличение средней заработной платы по учреждению. Обеспечение доступа граждан к музейным предметам и музейным коллекциям; популяризация историко-культурного и природного наследия городского округа.</t>
  </si>
  <si>
    <t>Обеспечено своевременное финансирование выплат заработной платы советников директора по воспитанию и взаимодействию с детскими общественными объединениями в общеобразовательных организациях.</t>
  </si>
  <si>
    <t>Сельхозтоваропроизводителями получена государственная поддержка в виде субсидии за использование элитных семян, на агротехнологические работы, на производство и реализацию зерновых; возмещение части затрат на гидромелиоративные мероприятия.</t>
  </si>
  <si>
    <t>Сельхозтоваропроизводителями получена государственная поддержка в виде субсидии на развитие мясного скотоводства (овцы и козы), на поддержку собственного производства молока, на развитие маточного поголовья КРС спец. мясных пород.</t>
  </si>
  <si>
    <t>Сохранность и эффективное функционирование учреждения. Укрепление материально-технической базы. Плановое увеличение средней заработной платы по учреждению. Сохранение и развитие театрального искусства, качественное улучшение творческого процесса.</t>
  </si>
  <si>
    <t>Кооперативом "Русские Сладости" получена поддержка на развитие материально-технической базы.</t>
  </si>
  <si>
    <t>Безопасность городского округа</t>
  </si>
  <si>
    <t>Развитие сельских территорий, повышение уровня и качества жизни сельского населения. Софинансирование местного бюджета в улучшении жилищных условий сельских жителей. Обустройство сельской территории, содержание социальной и инженерной инфраструктуры, реализация проектов благоустройства общественных мест, в т.ч. ремонт дорог, закупка товаров, работ и услуг для муниципальных нужд, создание объектов муниципальной собственности и производственных комплексов,  снижение численности безнадзорных животных, благоустройство сельских территорий.</t>
  </si>
  <si>
    <t>Обновление парка сельскохозяйственных машин.</t>
  </si>
  <si>
    <t>Обеспечивалась деятельность МБУ «КДП» (закупка продукции, оплата труда и пр.).  Обеспечивалась деятельность МКУ БГО «Центр бухгалтерского учета» (повышение качества и формирование единых подходов по ведению бухгалтерского учета, формирования бюджетной отчетности в подведомственных отделу образования и молодежной политики  образовательных учреждениях).</t>
  </si>
  <si>
    <t xml:space="preserve">Обеспечена эффективная  деятельность дошкольных образовательных учреждений на территории округа. Своевременно производилась оплата труда сотрудников, финансирование медосмотров, оплата за  услуги связи, коммунальные услуги, за стирку и прочие расходы.  </t>
  </si>
  <si>
    <t>Обеспечена деятельность общеобразовательных учреждений округа.  Произведена оплата коммунальных услуг, выплаты по налогообложению,  расходы на ГСМ и содержание школьных автобусов, программного обеспечения, курсов повышения квалификации, закупка  аттестатов.</t>
  </si>
  <si>
    <t xml:space="preserve"> Финансирование оплаты труда работы классных руководителей фиксированной суммой.</t>
  </si>
  <si>
    <t>Произведена оплата труда, начисления на оплату труда, оплачены услуги связи, коммунальные услуги, обслуживание программ, земельный и имущественный налоги.</t>
  </si>
  <si>
    <t xml:space="preserve">АНО «БЦПП» за отчетный период оформлено 15 микрозаймов субъектам МСП на сумму 28 800 тыс. руб. через Фонд развития предпринимательства Воронежской области, 5 субъектам МСП предоставлено поручительство Гарантийного Фонда Воронежской области на общую сумму 5 100 тыс. руб. Оказана муниципальная имущественная поддержка 9 субъектам малого бизнеса.    
По  результатам проведенных конкурсов на размещение нестационарных торговых объектов на территории городского округа 12 субъектам малого и среднего предпринимательства предоставлено право на размещение 23 нестационарных торговых объектов на территории городского округа. </t>
  </si>
  <si>
    <t>Оказаны услуги инсектицидной обработки водоемов против комаров и клещей. Выполнена посадка 12 елей "Глаука". Закуплено удобрение "Агро-Мастер" - 200 кг и средства защиты растений "Актара ВДГ 250 гр" - 4 шт. Произведена оплата закупки саженцев: тополь серебристый-53 шт., катальпа прекрасная-82 шт., кизильник блестящий-305 шт., клен остролистный-3 шт. Произведена оплата по договору водопользования (пользование водными объектами).</t>
  </si>
  <si>
    <t>Выплата заработной платы, начислений на оплату труда, оплата коммунальных услуг, телефонной связи. Оплата по содержанию помещений, выплата налогов, хозяйственные расходы, вывоз ТБО, обслуживание  видеонаблюдения, сайтов,  тех. обслуживание вневедомственной охраны, оплата больничных листов. В школах искусств по 13 программам обучаются 1 102 ученика. проведено 13 выставок учащихся, 32 концерта.</t>
  </si>
  <si>
    <t>Обеспечение проведения капитальных ремонтов, реконструкций зданий учреждений культуры. Сокращение доли муниципальных учреждений культуры, здания которых требуют капитального ремонта в общем количестве муниципальных учреждений культуры. Сохранение объектов культурного наследия. Капитальный ремонт Макашевского СДК МБУК БГО "ЦКС". Укрепление материально-технической базы учреждений культуры.    Реализация мероприятий федерального проекта "Культура малой родины": улучшение материально-технической базы драмтеатра. Оборудование новой постоянно действующей экспозиции МБУК БГО "БИХМ". Увеличение книжного фонда, подписка на периодические издания, повышение качества и доступности муниципальных услуг, оказываемых муниципальными библиотеками. Приобретение литературы, подписка на периодические издания. Пополнение книжного фонда, повышение квалификации сотрудников ЦГМБ им. Кина в рамках реализации проекта по созданию муниципальных модельных библиотек.</t>
  </si>
  <si>
    <t>Поставлены и оплачены: учебные и методические пособия, звуковое оборудование, проектор и экран, интерактивная панель, музыкальные инструменты. Произведена сборка, настройка инструментов и установка оборудования. 236 учащихся получат возможность на новых качественных музыкальных инструментах.</t>
  </si>
  <si>
    <t>Формирование базы данных инвестиционных предложений хозяйствующих субъектов на территории Борисоглебского городского округа;  размещение и обновление информации на официальном сайте администрации городского округа в сети Интернет;  актуализация инвестиционного паспорта городского округа; организация участия городского округа в выставках и ярмарках, проводимых на территории Воронежской области и иных субъектах РФ, направленных на развитие экономического потенциала городского округа.</t>
  </si>
  <si>
    <t>Отчет о ходе реализации муниципальных программ Борисоглебского городского округа Воронежской области  
за 2023 год</t>
  </si>
  <si>
    <t>В течение отчетного периода выдано: разрешения на строительство - 27 шт, разрешения на ввод объекта в эксплуатацию - 31 шт.; подготовлены и выданы градостроительные планы земельных участков - 38 шт.;  уведомлений о соответствии планируемых строительства или реконструкции объектов ИЖС или садовых домов - 128 шт.,  уведомлений о соответствии окончания строительства или реконструкции объектов ИЖС или садовых домов - 122 шт.; актов освидетельствования проведения основных работ по строительству (реконструкции) объекта индивидуального жилого строительства с привлечением средств материнского (семейного) капитала - 5 шт..</t>
  </si>
  <si>
    <t>Сельхозтоваропроизводителями получены субсидии на приобретение с/х техники и оборудования, произведенных на территории Воронежской области.</t>
  </si>
  <si>
    <t>Повышение доверия граждан к муниципальной службе, обеспечение открытости и прозрачности деятельности органов местного самоуправления. Повышение профессионального уровня кадрового состава в объеме не менее 18% в год от общей численности кадрового состава органов местного самоуправления. Прохождение диспансеризации муниципальными служащими в целях выявления заболеваний, препятствующих дальнейшему прохождению муниципальной службы и как следствие, укрепление кадрового потенциала органов местного самоуправления. Укрепление материально - технической базы, обеспечение благоприятных условий для устойчивого развития и повышения эффективности муниципальной службы. Своевременная и в полном объеме выплата заработной платы.</t>
  </si>
  <si>
    <t>За отчетный период запланированные результаты реализованы в количестве 98 полос (98%) в печатных СМИ и 185 (102,7%)  публикаций в сети интернет. Оплачены услуги по сопровождению прикладного программного обеспечения КАСИБ, Смета.ру, Инфорум, КонсультантПлюс и др.</t>
  </si>
  <si>
    <t xml:space="preserve">Получение неналоговых имущественных доходов бюджета городского округа в объеме не менее 168 000,00 тыс.рублей посредствам предоставления земельных участков в аренду, собственность, постоянное (бессрочное) пользование и безвозмездное срочное пользование; предоставления муниципального имущества в аренду, собственность и безвозмездное пользование и др. </t>
  </si>
  <si>
    <t xml:space="preserve">Формирование гражданского общества, путем реализации мероприятий в области                               социальной политики, выразившееся в количестве не менее 3 СОНКО, получивших финансовую поддержу за счет бюджета городского округа, включая субсидии из областного бюджета и количестве реализованных проектов ТОС не менее 6. Проведение общегородских культурно - массовых мероприятий, митингов, торжественных приемов, встреч. Поздравлений ветеранов ВОВ с юбилейными и памятными датами. Привлечение граждан к общественному обсуждению НПА и их проектов. 
</t>
  </si>
  <si>
    <t>В рамках общегородских культурно - массовых мероприятий, проведения  торжественные мероприятия, посвященные 325- летию празднования Дня города,  приемы, встречи, поздравления, организовано приобретение сувенирной и подарочной продукции. Поддержка общественных инициатив  реализована  в качестве строительства стенда "Почетные граждане", который  размещен в центральном сквере города. 
6 проектов ТОС реализованы в рамках конкурса общественно полезных проектов ТОС в 2023 году.</t>
  </si>
  <si>
    <t xml:space="preserve">Осуществлялся мониторинг деятельности субъектов МСП и организаций, образующих инфраструктуру поддержки бизнеса. Организовано и проведено 2 заседания координационного совета по развитию малого и среднего предпринимательства при главе администрации городского округа. Работа координационного совета освещается на официальном сайте администрации городского округа. Проведены публичные консультации по оценке регулирующего воздействия 11проектов муниципальных нормативных правовых актов и экспертизе 2 действующих НПА, затрагивающих интересы предпринимательской и иной экономической деятельности. В рамках очередного «Мониторинга развития предпринимательства, выявления проблем и препятствий, сдерживающих развитие малого и среднего предпринимательства Воронежской области»  проведено анкетирование 116 субъектов МСП, 25 субъектов малого и среднего предпринимательства городского округа приняли участие в совещании, проводимом ВОО "ОПОРА РОССИИ", на которой освещен ряд вопрос, касающихся ведения предпринимательской деятельности. </t>
  </si>
  <si>
    <t>На официальном сайте администрации ведется информационная страница «Предпринимательство», где размещены НПА, информация о видах поддержки МСП, проводимых конкурсах, семинарах, ярмарках и иная информация, представляющая интерес для предпринимателей. Администрацией округа оказывалась консультативная, методическая помощь по вопросам, регулирующим отношения в сфере предпринимательской деятельности. Консультации получили 246 представителей малого и среднего бизнеса. АНО «БЦПП» в отчетный период оказано 4 115 услуг для субъектов МСП. Осуществлялось информирование субъектов предпринимательства  о проводимых Корпорацией МСП, Центром «Мой бизнес» обучающих вебинарах, обучающих мероприятиях для участников оборота товаров, подлежащих обязательной маркировке.</t>
  </si>
  <si>
    <t>Осуществлялось информирование предпринимателей о проводимых областных мероприятиях для субъектов МСП (торгово-закупочных сессиях с участием федеральных сетей, регионального этапа Национальной предпринимательской премии "Бизнес-Успех", 1 Форума-выставки для самозанятых "Красивый бизнес", IV Воронежского экспортного Форума и др.) В апреле текущего года проведен конкурс «Лучшее малого предприятие/предприниматель 2022 года». Награждение победителей состоялось в рамках празднования Дня города. 25 мая проведено праздничное мероприятие, посвященное Дню российского предпринимательства в городском  округе. Организовано участие делегации предпринимателей в областном Форуме предпринимателей и ежегодной Премии имени Вильгельма Столля.  Мероприятия прошли 26 мая текущего года в г. Воронеж. 6 субъектов малого предпринимательства городского округа подали заявки на соискание указанной Премии. Директор ООО ИТЦ "Нефтемаш-инжиниринг" Егоров П.Н. признан победителем в номинации "Бизнес, проверенный временем". 
Организовано участие 2 торговых предприятий в областном конкурсе в сфере торговли,  в результате директор ООО «Континент Строй» А.Н.Гвоздь признан победителем в номинации «Лучший руководитель торгового объекта». Обеспечено участие 6 товаропроизводителей в  конкурсе-  выставке II международного Форума «Воронеж торговый», в результате Борисоглебский городской округ занял в своей группе  2 место. Субъекты малого и среднего предпринимательства приняли участие в VIII Воронежском Форуме предпринимателей. 
При активном участии малого предпринимательства продолжал реализацию проект «Карта жителя  Борисоглебского городского округа». Согласно проекту держатели Карты (льготные категории граждан) получают право на получение скидок на товары (работы, услуги), добровольно представляемых субъектами предпринимательства, зарегистрированными на территории округа. Реализация данного проекта позволила повысить имидж предпринимательства, социальную ответственность бизнеса, при этом создать условия для добросовестной конкуренции, когда при снижении цен для потребителей, предприниматели получили увеличение объемов продаж, популяризацию своего бизнеса.</t>
  </si>
  <si>
    <t xml:space="preserve">В соответствии с Положением о предоставлении субсидий из бюджета Борисоглебского городского округа  Воронежской области субъектам малого и среднего предпринимательства на компенсацию части затрат, связанных с приобретением оборудования в целях создания и (или) развития либо модернизации производства товаров (работ, услуг), утвержденным постановлением администрации городского округа  от 07.07.2023 №2021  3 субъектам МСП предоставлена муниципальная финансовая поддержка в виде субсидий  на общую сумму 3 416 662 руб. 59 коп.             </t>
  </si>
  <si>
    <t>Администрацией Борисоглебского городского округа проведены консультации для 250 граждан по вопросам защиты прав потребителей, в ходе которых потребителям оказана помощь в составлении заявлений, претензий, разъяснены права, даны конкретные рекомендации. Для хозяйствующих субъектов, осуществляющих деятельность в сфере потребительского рынка, на официальном сайте в сети интернет размещены методические рекомендации по повышению правовой грамотности и информированности по вопросам защиты прав потребителей, разработанные по заказу департамента по развитию предпринимательства и потребительского рынка Воронежской области. 
В рамках работы межведомственной комиссии  по развитию потребительского рынка и защите прав потребителей налажено взаимодействие по вопросам защиты прав потребителей между администрацией городского округа, общественной организацией «Общество по защите прав потребителей», территориальным отделом Роспотребнадзора, отделом МВД. На официальном сайте администрации городского округа размещается информация для населения о проводимых Роспотребнадзором «горячих линиях» по вопросам защиты прав потребителей.  В Борисоглебскую городскую  общественную организацию «Общество по защите прав потребителей» за помощью обратились 156 человек.</t>
  </si>
  <si>
    <t>Охват горячим питанием в общеобразовательных учреждениях Борисоглебского городского округа Воронежской области составил 100% (7406 чел.), двухразовым горячим питанием - 68,4% (5066 чел.). Школьное молоко получали 6986 обучающихся. 
Обеспечено максимальное финансирование на питание льготных категорий воспитанников дошкольных образовательных учреждений.</t>
  </si>
  <si>
    <t>Осуществлялись работы по строительству детского сада по ул.Дубровинской и закупке оборудования для детского сада. Осуществлялась оплата в рамках мероприятия "Модернизация школьных систем образования"  за ремонтные работы и закупку оборудования МКОУ БГО Чигоракская СОШ . Ремонт был завершен к началу нового учебного года.</t>
  </si>
  <si>
    <t>Финансирование бесплатного горячего питания для 3129 обучающихся 1-4 классов.</t>
  </si>
  <si>
    <t>Организовано 86 окружных мероприятий с общим охватом 10 917 детей, обеспечено участие в 23 областных мероприятиях 6 915 человек.</t>
  </si>
  <si>
    <t xml:space="preserve">Приобретено оборудование для проведения учебно-профилактических занятий и мероприятий по пропаганде безопасности дорожного движения среди детей и подростков. Оборудование получили отряды ЮИД МБУДО БЦВР БГО и МБОУ БГО СОШ №5. </t>
  </si>
  <si>
    <t>В рамках зимних каникул организовано и проведено 73 мероприятия с общим охватом участников  9 710 человек. В весенние каникулы проведено 83 мероприятия с охватом 13 862 обучающихся. Осуществлена доставка детей, находящихся в ТЖС, в санаторные учреждения (7 поездок). В рамках летней оздоровительной кампании организовано 7 окружных мероприятий для 529 человек. Проведено 5 профильных стационарных лагерей для 190 человек. В рамках летней оздоровительной кампании проведен 21 лагерь с дневной формой пребывания для 1 760 человек, 9 лагерей труда и отдыха для 110 человек, 11 лагерей профильных стационарных для 538 человек, 6 походов с охватом 65 человек. Также были проведены окружные мероприятия с охватом свыше 13 000 человек.</t>
  </si>
  <si>
    <t>Проведено 81 окружное мероприятие с общим охватом 8 100 человек, обеспечено участие в 33 областных мероприятиях 210 человек. Осуществлены расходы на приобретение ГСМ, наградной атрибутики. Средства направлялись также на организацию питания и проживания участников профильных стационарных лагерей.</t>
  </si>
  <si>
    <t>Закуплены сувениры? подарки на социально значимые мероприятия. 
Ежемесячно производится оплата питания и размещения граждан прибывших из ЛНР, ДНР, Украины.</t>
  </si>
  <si>
    <t>Произведены выплаты вознаграждения приемному родителю - 7 чел., выплаты на содержание приемных детей - 13 чел., выплаты семьям опекунов - 64 чел.</t>
  </si>
  <si>
    <t>Выплата заработной платы, начислений на оплату труда, оплата коммунальных услуг, телефонной связи. Оплата по содержанию помещений, транспортные расходы, выплата налогов, тех. обслуживание вневедомственной охраны, оплата больничных листов, приобретение ГСМ, хозяйственные расходы, вывоз ТБО. Число посещений библиотек - 304490.  Приобретено 300 экземпляров книги "Борисоглебск. 352 лет в истории Отечества", осуществлен выпуск 50 экз. сборника материалов краеведческой конференции "Головановские чтения - 2022".</t>
  </si>
  <si>
    <t>Выплата заработной платы, начислений на оплату труда, оплата коммунальных услуг, телефонной связи. Оплата по содержанию помещений, выплата налогов, приобретение ГСМ, хозяйственные расходы, вывоз ТБО. Транспортные расходы. Оплата услуг вневедомственной охраны. Оплачен монтаж/демонтаж новогодней елки на пл. Ленина. Организовано 48 выставок, 15 конкурсов. Художественные коллективы учреждений приняли участие  в 28 фестивалях. Всего проведено 1529 мероприятий, в том числе: "Новогодние встречи", Масленица, церемония награждения «Виват, Борисоглебск!», фестиваль русской словесности и культуры "Во славу Бориса и Глеба", концерты к 23 февраля, 8 марта, Дню защиты детей, Дню России, Дню памяти и скорби, Дню молодежи, Дню машиностростроителя, Всероссийскому Дню семьи, любви и верности  а также цикл мероприятий к юбилейному Дню города, благотворительный концерт "ZA CVOИХ-БСК", концерт в рамках футбольного матча. Общее число участников мероприятий составило 478660 человек.  Произведены расходы на организацию проведение вышеупомянутых мероприятий, приобретена сувенирная продукция.</t>
  </si>
  <si>
    <t xml:space="preserve">
Продолжается  строительство: 
 - физкультурно-оздоровительного комплекса в Юго-Восточном микрорайоне г. Борисоглебска Воронежской области; 
 -  спортивно-оздоровительного комплекса с плавательным бассейном в Восточном р-не г.Борисоглебска Воронежской области.</t>
  </si>
  <si>
    <t>Завершено строительство объекта «Ледовая арена по адресу: Воронежская область, г. Борисоглебск, ул. Чкалова 55Б» .</t>
  </si>
  <si>
    <t xml:space="preserve">Организовано участие обучающихся в проектах «Билет в будущее», в открытых онлайн-уроках, реализуемых с учетом опыта цикла открытых уроков "Проектория", направленных на раннюю профориентацию". </t>
  </si>
  <si>
    <t xml:space="preserve">Участие в проекте приняла МБОУ БГО  ООШ №11. Поставлено оборудование (59 ноутбуков, 5 МФУ, 6 панельных досок, 4 ip камеры, 3 видеокамеры). </t>
  </si>
  <si>
    <t xml:space="preserve">Оборудованы и укомплектованы  центры "Точка Роста" в МКОУ БГО Ульяновская СОШ  и МКОУ БГО Губаревская СОШ. </t>
  </si>
  <si>
    <t>Обеспечение уличным освещением города,                            выполнение работ по замене светильников, выполнение "Техническое обслуживание электрических сетей наружного освещения г.Борисоглебска".</t>
  </si>
  <si>
    <t>Обеспечено уличное освещение города. 
 Выполнены работы по замене 65 светильников.
Выполнено "Техническое обслуживание электрических сетей наружного освещения г.Борисоглебска" (выполнена замена 15 светильников взамен вышедших из строя на светодиодные  и установлено 10 светодиодных светильников). 
Оплачены услуги связи Теле 2 за 2023 по МК №69032177.</t>
  </si>
  <si>
    <t>В 2023 году финансирование не предусмотрено.</t>
  </si>
  <si>
    <t xml:space="preserve"> Замена старых и установка новых дорожных знаков.</t>
  </si>
  <si>
    <t>Введение в эксплуатацию автомобильной дороги по ул.Куйбышева. 
Капитальный ремонт, ремонт автодорог. 
Поддержание надлежащего транспортно-эксплуатационного состояния автомобильной дороги, бесперебойного движения, а также организация и обеспечение безопасности дорожного движения, с учетом требований к качеству проводимых мероприятий, которые устанавливаются Заказчиком в муниципальном  контракте по летнему и зимнему содержанию автомобильных дорог.</t>
  </si>
  <si>
    <t>Обустройство 5 автобусных остановок  новыми остановочными павильонами. 
Осуществление перевозок пассажиров и багажа по городским и пригородным маршрутам.</t>
  </si>
  <si>
    <t>Обустроены 2 автобусные остановки  новыми остановочными павильонами (по ул.Куйбышева и по ул.Дорожная). 
Выполнены работы по демонтажу 4-х и монтажу 3-х автобусных павильонов. Выполнены работы, связанные с осуществлением регулярных перевозок пассажиров и багажа автомобильным транспортом по регулируемым тарифам по городским и пригородным маршрутам на территории Борисоглебского городского округа Воронежской области.</t>
  </si>
  <si>
    <t>Граждане – участники мероприятия получат 82 свидетельства о праве на получение социальной выплаты на приобретение жилого помещения или создание объекта индивидуального жилищного строительства.</t>
  </si>
  <si>
    <t>Выданы свидетельства на приобретение жилых помещений 82 молодым семьям.</t>
  </si>
  <si>
    <t>Оплата взносов на капитальный ремонт многоквартирных домов. Переселение 21 гражданина из аварийных жилых домов по ул.Дубровинская, д.49 (7 квартир), ул.Сельскохозяйственная, д.7 (5 квартир), ул.Назарова, д.6 (5 квартир),                                                     индивидуальные жилые дома (4 шт.).</t>
  </si>
  <si>
    <t xml:space="preserve">Ремонт трубопровода холодного водоснабжения по ул.Свободы (200 метров от улицы Советской до дома № 225 по нечетной стороне улицы). Водоснабжение земельных участков, предназначенных для предоставления семьям, имеющим трех и более детей в г.Борисоглебске Воронежской области. </t>
  </si>
  <si>
    <r>
      <rPr>
        <sz val="12"/>
        <rFont val="Times New Roman"/>
        <family val="1"/>
        <charset val="204"/>
      </rPr>
      <t>Оказаны услуги по выполнению инженерно-геодезических изысканий земельного участка (для газификации мемориала «Родина - Мать»). Выполнен проект границ территорий объектов культурного наследия регионального значения.
Выполнены работы по организации установления (координирование) границ защитных зон объектов культурного наследия: блочно-модульная котельная, обеспечивающая тепловой энергией центральной части г.Борисоглебска Воронежской области.
Реализованы мероприятия на мемориале «Родина – Мать»:
закуплены и установлены счетчики газа. Выполнены работы по расчету потребности тепла и топлива, тех. присоединение газа, тех.обслуживание газом мемориала «Родина – Мать», услуги аварийно-диспетчерской службы и услуги аварийно-диспетчерского обслуживания.
Выполнен текущий ремонт трубопровода холодного водоснабжения по ул.Свободы (200 метров от улицы Советской до дома № 225 по нечетной стороне улицы). 
Выполнены работы по обустройству мест накопления ТКО (91 площадка).
Оказаны услуги по подготовке документации с целью осуществления закупки путем электронного аукциона на выполнение подрядных работ для муниципальных нужд по объекту: водоснабжение земельных участков, предназначенных для предоставления семьям, имеющим 3 и более детей в г.Борисоглебске Воронежской области.</t>
    </r>
    <r>
      <rPr>
        <sz val="12"/>
        <color rgb="FFFF0000"/>
        <rFont val="Times New Roman"/>
        <family val="1"/>
        <charset val="204"/>
      </rPr>
      <t xml:space="preserve">
</t>
    </r>
  </si>
  <si>
    <t>Приобретено:Автомобиль на базе ГАЗон- Next C41R13 -1 шт., Косилка -2 шт., Трактор Беларус 82.1 -2 шт., Щетка коммунальная с поливом (Оборудование щеточное КДУ-80/82 ПМ (с баком на 500 л.)) -1шт., Отвал коммунальный гидроповоротный ОК 2500 -1 шт., Навесное оборудование для спецтехники Ковш КУН(TURS)- 2000- 2 -1 шт., Погрузчик универсальный КУН(TURS)-2000-0Д -1 шт., Бензопила G 255 с шиной 40 мм Holzfforma -1 шт., Бензопила G 466 Holzfforma -1 шт.,  Бензопила G 660 Holzfforma -1 шт., Триммер бензиновый Holzfforma FF 143 RLL -4 шт., Снегоуборщик Brait BR 1176 pro -3 шт., Снегоуборщик  PS 911 -11 л.с, стартер -5 шт.,  Пила цепная бензиновая MS 23014 -1 шт., Триммер бензиновый GGT-2500 Т -5 шт.</t>
  </si>
  <si>
    <t xml:space="preserve">Создание более комфортных и безопасных условий отдыха, в том числе с учетом доступа для маломобильных групп  населения. Вывоз 15 000 куб.м. мусора. Выполнение работ по санитарному содержанию общественных мест, в том числе: очистка 165 000 м² территории города от мусора, очистка 29 000 п.м. бордюрного камня, вывоз 132 т мусора, подметание 814 055 м² площадей, выкашивание 146 516,7 кв. м. газонов, очистка 8 800 урн от мусора. Отлов и стерилизация (кастрация) 100 особей безнадзорных животных. Приобретение, хозяйственных товаров в рамках месячника благоустройства. Обустройство 91 контейнерной площадки. </t>
  </si>
  <si>
    <r>
      <t>Выполнены работ по очистке снега, вывозу мусора, отсыпке въездных карманов, покраске забора на территории кладбищ. МКУ "Ресурсный центр" были оплачены коммунальные услуги, оплата труда и пособия по временной нетрудоспособности, оплачены налоги. 
Высажено 4 900 саженцев цветов петуньи, прополото 1 200 м</t>
    </r>
    <r>
      <rPr>
        <vertAlign val="superscript"/>
        <sz val="12"/>
        <rFont val="Times New Roman"/>
        <family val="1"/>
        <charset val="204"/>
      </rPr>
      <t>2</t>
    </r>
    <r>
      <rPr>
        <sz val="12"/>
        <rFont val="Times New Roman"/>
        <family val="1"/>
        <charset val="204"/>
      </rPr>
      <t xml:space="preserve"> клумб, выполнен полив из шланга (1 110 м</t>
    </r>
    <r>
      <rPr>
        <vertAlign val="superscript"/>
        <sz val="12"/>
        <rFont val="Times New Roman"/>
        <family val="1"/>
        <charset val="204"/>
      </rPr>
      <t>3</t>
    </r>
    <r>
      <rPr>
        <sz val="12"/>
        <rFont val="Times New Roman"/>
        <family val="1"/>
        <charset val="204"/>
      </rPr>
      <t xml:space="preserve"> воды). Выполнено: обрезка и снос 44 шт. деревьев и вывоз 63,14 м</t>
    </r>
    <r>
      <rPr>
        <vertAlign val="superscript"/>
        <sz val="12"/>
        <rFont val="Times New Roman"/>
        <family val="1"/>
        <charset val="204"/>
      </rPr>
      <t>3</t>
    </r>
    <r>
      <rPr>
        <sz val="12"/>
        <rFont val="Times New Roman"/>
        <family val="1"/>
        <charset val="204"/>
      </rPr>
      <t xml:space="preserve"> порубочных остатков; спил деревьев и вывоз 54,51 м3 порубочных остатков по ул.Парковая. 
 Проведены работы по текущему ремонту трубопровода холодного водоснабжения по ул.Свободы от дома №225 до дома №215 в г.Борисоглебске Воронежской области и устройству площадки для выгула собак в Юго-Восточном микрорайоне г.Борисоглебск.</t>
    </r>
  </si>
  <si>
    <t>Строительство сквера на Парковой, благоустройство набережной реки Ворона БГО, благоустройство Аллеи Памяти.</t>
  </si>
  <si>
    <t>Создание оптимальных условий для эффективной работы по снижению уровня преступности на 10 тыс. населения на 2-3% ежегодно.
Снижение количества преступлений среди несовершеннолетних на 2-3% ежегодно.
Снижение уровня преступлений и правонарушений на территории городского округа, недопущение экстремизма и терроризма.</t>
  </si>
  <si>
    <t>Увеличение стоимости материально-технической базы бюджетного учреждении «Объединенная служба спасения и обеспечения пожарной безопасности»;
Снижение гибели людей от ЧС, пожаров и происшествий различного масштаба.
Создание благоприятных условий для организации действий ПСО и ОПО по предупреждению и ликвидации ЧС. Создание необходимой материально-технической базы для тушения пожаров и спасения людей.</t>
  </si>
  <si>
    <t>Работа с лицами состоящими на профилактических учетах проводится в соответствии с приказом МВД РФ №1166-12г..На каждое лицо заведена контрольная карточка, все лица проверяются по базе данных ГУ МВД России по ВО на предмет наличия правонарушений. В 2023 году участковыми уполномоченными полиции проводятся мероприятия с лицами осужденными к мерам наказания, не связанными с лишением  свободы На постоянной основе проводится комплекс ОПМ по выявлению лиц, склонных к совершению хищений чужого имущества. Основной упор делается на раскрытие преступлений из числа ранее совершенных и выявлению латентной преступности. На постоянной основе организована проверка пунктов приема черных и цветных металлов на предмет приема у граждан краденых вещей. С 01.01.2023  организованы совместные дежурства по охране общественного порядка. За отчетный период в ходе осуществления охраны общественного порядка нарушений не допущено. Оплачены расходы по аренде каналов электросвязи, арендованных ПАО Ростелеком для обеспечения бесперебойной работы АПК "Безопасный город".</t>
  </si>
  <si>
    <t>Обеспечение деятельности МБУ «Объединенной службы спасения и обеспечения пожарной безопасности». Обеспечение безопасность граждан и территории городского округа. Денежные средства израсходованы на организацию деятельности  МБУ «Объединенной службы спасения и обеспечения пожарной безопасности». Проведены мероприятия по созданию минерализированных противопожарных полос на территориях сельских населенных пунктов.</t>
  </si>
  <si>
    <t>Организовано информирование предприятий городского округа об основных  критериях участия в Национальном проекте «Производительность труда и поддержка занятости».  Сводная информация о результатах работы направлена в департамент экономического развития Воронежской области (письмо от 31.05.2023 №33-11/5174).                                                                                                                                                                                                                                                                                                                                                                      При активном участии  предприятий городского округа продолжал реализацию проект «Работа в Борисоглебске». На официальном сайте администрации  городского округа в  специально созданном разделе для населения - «Работа в Борисоглебске» размещалась общая информация о  социально-экономическом развитии городского округа  и актуализированные  сведения о предприятиях- участниках Проекта.  Актуализирован  реестр предприятий, выпускающих инновационную продукцию. 
В рамках соглашения между администрацией Борисоглебского городского округа Воронежской области, ООО ИТЦ "НЕФТЕМАШ-ИНЖИНИРИНГ" и БУЗ ВО "Борисоглебская районная больница" в 2023 году в округе проходит акция - "Будь счастлив, малыш!", в рамках которой семьям с новорожденными детьми выдаются сертификаты на приобретение детских принадлежностей в одном из магазинов-партнеров акции. За отчетный период в округе выданы 397 сертификатов.</t>
  </si>
  <si>
    <t>На территории городского округа сформирована нормативно-правовая база, регламентирующая поддержку инвестиционной деятельности. Приняты нормативно-правовые акты, регулирующие развитие муниципально – частного партнерства на территории городского округа. 
В отчетном периоде  изменения в нормативно-правовые акты не вносились. В Департамент экономического развития  направлена информация об участии БГО ВО в реализации Регионального инвестиционного стандарта (письмо от 14.03.2023 №33-11/2120). 
С целью оказания информационной поддержки потенциальным инвесторам для привлечения частных инвестиций в создание объектов общественной инфраструктуры, находящейся в муниципальной собственности, на официальном сайте администрации создана вкладка «МЧП». Информация о наполнении соответствующих разделов направлена в департамент экономического развития (письмо от 29.06.2023 №33-11/6299). 
Определены перспективные объекты, создание которых возможно с использованием механизмов МЧП на территории городского округа, информация направлена в Министерство экономического развития Воронежской области (исх. от 14.11.2023 №33-11/11278).                                                                                                                                                                                                                                                                                                                                                                                                                                                                                                                                          19.12.2023 года  заключено Соглашение о сотрудничестве между ГКУ ВО «Агентство по привлечению инвестиций и региональному развитию» и администрацией Борисоглебского городского округа Воронежской области.</t>
  </si>
  <si>
    <t xml:space="preserve">Оказана информационная поддержка курируемому отделом социально-экономического развития территории администрации Борисоглебского городского округа Воронежской области муниципальному унитарному предприятию "Борисоглебский гостинично-рыночный комплекс" в реализации мероприятий, предусмотренных реформой унитарных предприятий в соответствии с Федеральным законом от 27.12.2019 N 485-ФЗ "О внесении изменений в Федеральный закон "О государственных и муниципальных унитарных предприятиях" и Федеральный закон "О защите конкуренции". 
25 декабря 2023 года муниципальное унитарное предприятие "Борисоглебский гостинично-рыночный комплекс" прекратило деятельность юридического лица путем реорганизации в форме преобразования в общество с ограниченной ответственностью "Борисоглебский гостинично-рыночный комплекс". </t>
  </si>
  <si>
    <t xml:space="preserve">Оплата взносов на кап. ремонт многоквартирных домов. Переселены граждане из 17-ти квартир и 4-х индивидуальных домов.  1 индивидуальный дом - признали жилым и по 1-му дому - отказ от переселения. </t>
  </si>
  <si>
    <t>Приобретение:Автомобиль на базе ГАЗон- Next C41R13 - 1 шт., Косилка - 1 шт., Трактор Беларус 82.1 -  1 шт., Косилка - 1 шт., Трактор Беларус 82.1 - 1 шт., Щетка коммунальная с поливом (Оборудование щеточное КДУ-80/82 ПМ (с баком на 500 л.)) - 1шт., Отвал коммунальный гидроповоротный ОК 2500 - 1 шт., Навесное оборудование для спецтехники Ковш КУН(TURS)- 2000- 2 - 1 шт., Погрузчик универсальный КУН(TURS)-2000-0Д - 1 шт., Бензопила G 255 с шиной 40 мм Holzfforma - 1 шт., Бензопила G 466 Holzfforma - 1 шт.,  Бензопила G 660 Holzfforma - 1 шт., Триммер бензиновый Holzfforma FF 143 RLL - 4 шт., Снегоуборщик Brait BR 1176 pro - 3 шт., Снегоуборщик  PS 911 -11 л.с, стартер - 5 шт.,  Пила цепная бензиновая MS 23014 - 1 шт., Триммер бензиновый GGT-2500 Т - 5 шт.</t>
  </si>
  <si>
    <r>
      <t xml:space="preserve">
Выполнены работы по благоустройству набережной реки Ворона в БГО,  работы выполнены на сумму 1 236 198,00 руб., контракт расторгнут в одностороннем порядке по вине подрядчика в части нарушения сроков выполнения работ. 
Вывезено 23 000 м</t>
    </r>
    <r>
      <rPr>
        <vertAlign val="superscript"/>
        <sz val="12"/>
        <rFont val="Times New Roman"/>
        <family val="1"/>
        <charset val="204"/>
      </rPr>
      <t>3</t>
    </r>
    <r>
      <rPr>
        <sz val="12"/>
        <rFont val="Times New Roman"/>
        <family val="1"/>
        <charset val="204"/>
      </rPr>
      <t xml:space="preserve"> мусора. Выполнены работ по санитарному содержанию общественных мест, в том числе:  подметание 496 438,75 м² площадей, очистка 19 553 урн от мусора, очистка территорий от мусора 221 166,106 м</t>
    </r>
    <r>
      <rPr>
        <vertAlign val="superscript"/>
        <sz val="12"/>
        <rFont val="Times New Roman"/>
        <family val="1"/>
        <charset val="204"/>
      </rPr>
      <t>2</t>
    </r>
    <r>
      <rPr>
        <sz val="12"/>
        <rFont val="Times New Roman"/>
        <family val="1"/>
        <charset val="204"/>
      </rPr>
      <t>, сдвигание снега 174 369,555 м</t>
    </r>
    <r>
      <rPr>
        <vertAlign val="superscript"/>
        <sz val="12"/>
        <rFont val="Times New Roman"/>
        <family val="1"/>
        <charset val="204"/>
      </rPr>
      <t>2</t>
    </r>
    <r>
      <rPr>
        <sz val="12"/>
        <rFont val="Times New Roman"/>
        <family val="1"/>
        <charset val="204"/>
      </rPr>
      <t>, посыпка противогололед.материалами 141 491,208 м</t>
    </r>
    <r>
      <rPr>
        <vertAlign val="superscript"/>
        <sz val="12"/>
        <rFont val="Times New Roman"/>
        <family val="1"/>
        <charset val="204"/>
      </rPr>
      <t>2</t>
    </r>
    <r>
      <rPr>
        <sz val="12"/>
        <rFont val="Times New Roman"/>
        <family val="1"/>
        <charset val="204"/>
      </rPr>
      <t>, погрузочные работы и перевозка грузов 472,188 т, очистка дорог от снега 41 680,659 м</t>
    </r>
    <r>
      <rPr>
        <vertAlign val="superscript"/>
        <sz val="12"/>
        <rFont val="Times New Roman"/>
        <family val="1"/>
        <charset val="204"/>
      </rPr>
      <t>2</t>
    </r>
    <r>
      <rPr>
        <sz val="12"/>
        <rFont val="Times New Roman"/>
        <family val="1"/>
        <charset val="204"/>
      </rPr>
      <t>, очистка бордюрного камня вручную 5 200 п.м.. Отремонтировано 27 остановочных павильонов. 
Выполнены работы по МК на  отлов и стерилизация (кастрация) 54 особей безнадзорных животных.  Проведена актуализация сметной документации по устройству собачей площадки в ЮВМ м-не. Выполнен ремонт 52 контейнеров ТКО. 
Приобретены хозяйственные товары в рамках месячника благоустройства. Изготовлены наградные таблички - 12 шт. Поставлены бортовые камни для обустройства пешеходной дорожки по ул.Каштановая. Оплачены работы по устройству пеш.дорожки. 
Выполнен ремонт и восстановление военно-мемориальных объектов к празднованию 1  и 9 Мая, Дню города.</t>
    </r>
  </si>
  <si>
    <t>Выплата заработной платы, начислений на оплату труда, оплата коммунальных услуг, телефонной связи. Оплата по содержанию помещений, выплата налогов. Оплата вневедомственной охраны. Хозяйственные расходы. Число посетителей в данном периоде достигло 29 620 человек. Прошло открытие зала природы.</t>
  </si>
  <si>
    <t xml:space="preserve">Выплата заработной платы, начислений на оплату труда, оплата коммунальных услуг, телефонной связи. Оплата по содержанию помещений, выплата налогов, приобретение ГСМ, хозяйственные расходы, оплата вневедомственной охраны. Оплачен договор с художником- постановщиком. Приобретены материалы для изготовления декораций, сценических костюмов  (спектакль "На дне"). В 1 кв. 2023 г. была осуществлена  постановка нового спектакля "Дорогая Помела", который посмотрело 518 зрителей. Во 2м кв. осуществлена постановка и премьерный показ спектаклей "Можно попросить Нину" (2749 зрителей), "Сыроежка Грибной переполох" (3316  зрителей), "Как Баба Яга к свадьбе готовилась" (510 зрителей). В 3 кв.выпущен моноспектакль "Фауст или ..."(105 зрителей), состоялась премьера спктакля "На дне" (297 зрителей). Труппа приняла участие в четырех театральных фестивалях и получила призы и диплом. </t>
  </si>
  <si>
    <t xml:space="preserve">МБУК «Драмтеатр» приобретен деревообрабатывающий станок. По объекту «Капитальный ремонт МБУК БГО «Драмтеатр» проведены работы по очистке, отбивке, грунтовке, штукатурке и покраске фасада. 
МБУК БГО "БЦБС" приобретено 1765 экземпляров новой литературы и 456 экземпляров периодической печати для общедоступных библиотек городского округа. 
МБУК БГО «ЦКС» для Макашевского СДК приобретены кресала для зрительного зала,  музыкальное и звукозаписывающее оборудование, световое оборудование, компьютерное оборудование и шумовые инструменты. 
По объекту «Капитальный ремонт Макашевского СДК МБУК БГО «Централизованная клубная система» произведен монтаж электропроводки, отопления, подведены коммуникации. Установлены: ИТП; пожарная сигнализация; система пожаротушения, оповещения и эвакуации, охранная сигнализация и охранное телевидение. Закончен ремонт подвала. Ведется чистовая отделка фасада и внутренних помещений.   </t>
  </si>
  <si>
    <t xml:space="preserve">1.   В 2023г. в рамках развития спорта высших достижений МБУДО БГО ВО "БСШ" спортсмены выполнили нормативы: 1 мастера спорта России; 5 кандидатов в мастера спорта, 17 первого спортивного  разряда. 
2.  Кандидатами, в том числе сборной команды ВО, по различным видам спорта являются 49 учащихся  БСШ. 
 3. В 2023г. сборная команда учащихся БГО заняла 4 общекомандное место в  XXI Спартакиаде учащихся Воронежской области. </t>
  </si>
  <si>
    <t xml:space="preserve">1.  Доля граждан, постоянно занимающихся физической культурой и спортом, возросла до 57,4% .  В 2023г.  на территории БГО введены в строй две многофункциональной площадки в Гимназии №1 и Боганской СОШ, малая спортивная площадка в Танцырейской СОШ, Ледовая арена "Айсберг" в Восточном м-не. 
2. В соответствии с календарным планом проведено 180 спортивно-массовых мероприятий Воронежской области, мероприятия  посетили более 12 000 чел. 
3. Информация  о здоровом образе жизни,  о результатах  по  различным видам спорта еженедельно  публикуется в  средствах массовой информации, Ежеквартально проводится общественный совет по вопросам развития физической культуры и спорта.  </t>
  </si>
  <si>
    <t xml:space="preserve">Обновлена база данных о незадействованных производственных площадях  и свободных земельных участках организаций городского округа. Информация направлялась в ГКУ ВО «Агентство по привлечению инвестиций и региональному развитию» (письма: от 14.02.2023 №33-11/1299;  от 28.03.2023 №33-11/2649;  от 25.08.2023 №33-11/8965 ).
Актуализированный инвестиционный паспорт БГО ВО размещен на Инвестиционном портале Воронежской области в разделе «Презентации региона», информация направлена в ГКУ ВО «АПИиРР» (письмо  от 02.05.2023 №33-11/4114). </t>
  </si>
  <si>
    <t xml:space="preserve">Подготовлена и напечатана брошюра «Отчет о результатах деятельности администрации Борисоглебского городского округа Воронежской области за 2022 год».  
Проведен мониторинг исполнения плана мероприятий по реализации Стратегии социально-экономического развития городского округа. Отчет о ходе реализации мероприятий плана за 2022 год направлен в департамент по развитию муниципальных образований и департамент экономического развития Воронежской области (письмо от 13.03.2023 №33-11/2066). 
Сформирован и представлен в БГД БГО ВО отчет о ходе реализации и об оценке эффективности в 2022 году муниципальных программ Борисоглебского городского округа Воронежской области.  
 К Дню предпринимательства подготовлены и напечатаны поздравительные открытки и пригласительные билеты. 
Разработан и направлен в ДЭР ВО (письмо от 15.06.2023 №33-11/5749) предварительный Прогноз социально-экономического развития БГО ВО на 2024 год и плановый период 2025 и 2026 годов. Разработан, согласован, направлен в ДЭР ВО (письмо от 14.08.2023 №33-11/7981), а также утвержден постановлением администрации от 19.09.2023 №2900 и зарегистрирован в системе "ГАС Управление" с присвоением реестрового номера Прогноз социально-экономического развития БГО ВО на 2024 год и плановый период 2025 и 2026 годов.
Актуализирован План мероприятий по реализации Стратегии социально-экономического развития БГО ВО на 2019-2035 (постановление администрации городского округа от 13.12.2023 №3753).
 Организовано взаимодействие со структурными подразделениями администрации городского округа по вопросам актуализации муниципальных программ в соответствии с решениями Борисоглебской городской Думы от 02.03.2023 №151, от 29.06.2023 №18, от 28.09.2023 №196, от 25.12.2023 №№220-221. </t>
  </si>
  <si>
    <r>
      <t>Выполнена замена 493 знаков, замена 140 щитков дорожных знаков, установлены 60 стоек и окрашено (500 шт.) 119,32 м</t>
    </r>
    <r>
      <rPr>
        <vertAlign val="superscript"/>
        <sz val="12"/>
        <rFont val="Times New Roman"/>
        <family val="1"/>
        <charset val="204"/>
      </rPr>
      <t>2</t>
    </r>
    <r>
      <rPr>
        <sz val="12"/>
        <rFont val="Times New Roman"/>
        <family val="1"/>
        <charset val="204"/>
      </rPr>
      <t xml:space="preserve"> стоек. 
Закуплено 300 знаков, 24 щита информационных. 
Выполнены работы по установке новых 47 новых знаков, 47 стоек, 353 щитков. 
Нанесено 6 263,2 м</t>
    </r>
    <r>
      <rPr>
        <vertAlign val="superscript"/>
        <sz val="12"/>
        <rFont val="Times New Roman"/>
        <family val="1"/>
        <charset val="204"/>
      </rPr>
      <t>2</t>
    </r>
    <r>
      <rPr>
        <sz val="12"/>
        <rFont val="Times New Roman"/>
        <family val="1"/>
        <charset val="204"/>
      </rPr>
      <t xml:space="preserve"> дорожной разметки.</t>
    </r>
  </si>
  <si>
    <t>Введена в эксплуатацию автомобильная дорога по ул.Куйбышева (исполнен контракт "Строительный контроль на строительство дороги по ул.Куйбышева").   
 Выполнены работы по ремонту и капитальному ремонту по: ул.Победы, пер.Заводской, ул.Революционная, ул.Набережная, ул.Советская, ул.Свободы, ул.Свободы тротуар, ул.Школьная тротуар, ул.Октябрьская, ул.Юбилейная, ул.Энгельса, пер.Гражданский, ул.Дзержинского, тротуар Советская, тротуар пер.Энгельса, тротуар ул.Бланская- кинотеатр, ул.Набережная, ул.Бланская, ул.Дубровинская, пер.Тельмана, ул.Заводская, ул.Ленинская, ул.Парковая, ул.Матросовская тротуар, ул.Павловского, улицы в с.Богана, в с.Губари, в п.Миролюбие, в с.Ульяновка, в с.Танцырей, в с.Макашевка, в с.Петровское.
Выполнена поставка щебеночно-песчаной смеси С-4 (134,22 т). 
Зимнее содержание автодорог округа: очистка 29 327 211 м2 дорог от снега на базе КДМ, очистка 14 346 778,3 м2 дорог от снега на базе трактора, очистка 5 917,12 км обочин от снега на базе КДМ, распределение пескосоляной смеси 17 838 674,84 м2, доставка противогололедного материала 722,16 км, очистка 482 804,93 м2 тротуаров, стоянок от снега на тракторе, мех.очистка 1 002 880 м2покрытий на базе КДМ без увлажнения, погрузка снега 20 272,64 м3 погрузчиком, перевозка грузов 40 545,28 тонн, очистка 22 222,64 м2 тротуаров от снега вручную, очистка улиц города от снега фронтальным погрузчиком - 455 часов.                                                                                                                                                                                   Приобретено 273 т пескосоляной смеси, 618,28 т – технической соли, 2320 т песка.     
По летнему содержанию дорог выполнено: очистка ливневой канализации-20372 м2, очистка покрытий комбинированными дорожными машинами без увлажнения-1 640 000 м2, мех.очистка покрытий трактором-2000170 м2, мех.очистка покрытий КДМ с увлажнением-7 500 000 м2, вывоз мусора-500 т, пропуск дождевых и талых вод (очистка водопроводных лотков)-10 200 м, грейдирование дорог-201,87 км. Выполнены работы по окосу сорной растительности вдоль дорог - 172,39 км. 
Выполнен ямочный ремонт 1 223 м2 автомобильных дорог. Выполнено устройство асфальтового покрытия в г.Борисоглебск от ул.Бланская до Северного м-на д.34.</t>
  </si>
  <si>
    <t>Реализованы мероприятия: 
- оплата услуг по электроэнергии; 
- техническое обслуживание сетей наружного освещения; 
- содержание автомобильных дорог в селах Горелка, Губари, Макашевка, Третьяки, Тюковка, Богана, Махровка, Петровское, Танцырей, Ульяновка, Чигорак; 
- оплачены расходы на коммунальное хозяйство; 
- обустройство площадок накопления ТКО в селах Губари и Макашевка; 
- оплачены прочие услуги в селах Богана, Горелка, Губари, Макашевка, Танцырей, Третьяки, Ульяновка, Чигорак; 
- подключено газовое оборудование и объект капитального строительства в пос. Миролюбие (котельная СОШ); 
- осуществлено перебуривание скважины в с. Губари. 
Выполнены мероприятия по отлову и содержанию безнадзорных  животных (в количестве 55 штук).</t>
  </si>
  <si>
    <t xml:space="preserve">19 работников  (18%) прошли обучение по обучающим программам: 8 служащих по программе "Контрактная система в сфере закупок товаров,  работ и услуг для государственных и муниципальных нужд";  по 1 служащему в сферах: градоустроительства, СМИ, молодежной политики, воинского учета, противодействия терроризму, социальной работы, сельского хозяйства; 2 служащих в сфере архивного дела и 2 служащих в сфере муниципального управления.  Диспансеризация муниципальных служащих в отчетной периоде  не проводилась в связи с дефицитом бюджета. 
Осуществлены расходы на выплату заработной платы, оплаты коммунальных услуг, налогов, на охрану объектов недвижимости, являющихся муниципальной собственностью </t>
  </si>
  <si>
    <t>Получены неналоговые имущественные доходы в бюджет городского округа в объеме 168387,22 тыс.рублей. Оказаны услуги по определению рыночной стоимости ставки аренды муниципального имущества, годового размера арендной платы 41 земельного участка и 61 объекта муниципального имущества, технического состояния 6 транспортных средств. Выполнены кадастровые работы в отношении 123 земельных участков, произведена техническая инвентаризация с изготовлением  технических планов 8 объектов недвижимости, подготовлены  технические и межевые планы на 4 объекта недвижимости, технический план на тепловую сеть по ул. Аэродромная. Осуществлено страхование имущества по адресу г.Борисоглебск, ул. Советская, зд.18, стр.1. Выполнены работы по содержанию и техническому ремонту общего имущества  МКД, приобретены строительные материалы  для помещения по адресу г.Борисоглебск, ул. Советская, 60 и опорного пункта полиции. Оказаны услуги по демилитаризации образца военной техники, выполнены проектные и монтажные работы по замене счетчика учета газа в котельной по ул.Дзержинского, приобретена оргтехника и расходные материалы для нее.</t>
  </si>
  <si>
    <t>Ведется строительство КНС с подводящим и напорным трубопроводом от Восточного микрорайона до очистных сооружений г.Борисоглебска Воронежской области.</t>
  </si>
  <si>
    <t>Завершен 1 этап обустройства сквера на Парковой. Оплачены авансовые платежи по контракту.  
Выполнены работы по благоустройству набережной реки Ворона в БГО, контракт расторгнут в одностороннем порядке по вине подрядчика в части нарушения сроков выполнения работ.                                                                                                                                        Выполнены работы по благоустройству "Аллеи Памяти" на ул.Чкалова. 
Проведены мероприятия по повышению уровня информирования граждан о проведении голосования по отбору общественных территорий, подлежащих благоустройству.</t>
  </si>
</sst>
</file>

<file path=xl/styles.xml><?xml version="1.0" encoding="utf-8"?>
<styleSheet xmlns="http://schemas.openxmlformats.org/spreadsheetml/2006/main">
  <fonts count="35">
    <font>
      <sz val="11"/>
      <color theme="1"/>
      <name val="Calibri"/>
      <family val="2"/>
      <charset val="204"/>
      <scheme val="minor"/>
    </font>
    <font>
      <sz val="14"/>
      <color rgb="FFFF0000"/>
      <name val="Times New Roman"/>
      <family val="1"/>
      <charset val="204"/>
    </font>
    <font>
      <sz val="14"/>
      <color rgb="FFFF0000"/>
      <name val="Calibri"/>
      <family val="2"/>
      <charset val="204"/>
      <scheme val="minor"/>
    </font>
    <font>
      <sz val="11"/>
      <color rgb="FFFF0000"/>
      <name val="Calibri"/>
      <family val="2"/>
      <charset val="204"/>
      <scheme val="minor"/>
    </font>
    <font>
      <sz val="10"/>
      <color rgb="FFFF0000"/>
      <name val="Times New Roman"/>
      <family val="1"/>
      <charset val="204"/>
    </font>
    <font>
      <sz val="20"/>
      <color rgb="FFFF0000"/>
      <name val="Times New Roman"/>
      <family val="1"/>
      <charset val="204"/>
    </font>
    <font>
      <sz val="12"/>
      <color rgb="FFFF0000"/>
      <name val="Times New Roman"/>
      <family val="1"/>
      <charset val="204"/>
    </font>
    <font>
      <sz val="13"/>
      <color rgb="FFFF0000"/>
      <name val="Times New Roman"/>
      <family val="1"/>
      <charset val="204"/>
    </font>
    <font>
      <b/>
      <sz val="10"/>
      <color rgb="FFFF0000"/>
      <name val="Times New Roman"/>
      <family val="1"/>
      <charset val="204"/>
    </font>
    <font>
      <b/>
      <sz val="11"/>
      <color rgb="FFFF0000"/>
      <name val="Calibri"/>
      <family val="2"/>
      <charset val="204"/>
      <scheme val="minor"/>
    </font>
    <font>
      <b/>
      <sz val="14"/>
      <color rgb="FFFF0000"/>
      <name val="Times New Roman"/>
      <family val="1"/>
      <charset val="204"/>
    </font>
    <font>
      <b/>
      <sz val="14"/>
      <name val="Times New Roman"/>
      <family val="1"/>
      <charset val="204"/>
    </font>
    <font>
      <sz val="11"/>
      <name val="Calibri"/>
      <family val="2"/>
      <charset val="204"/>
      <scheme val="minor"/>
    </font>
    <font>
      <b/>
      <sz val="10"/>
      <name val="Times New Roman"/>
      <family val="1"/>
      <charset val="204"/>
    </font>
    <font>
      <b/>
      <sz val="13"/>
      <name val="Times New Roman"/>
      <family val="1"/>
      <charset val="204"/>
    </font>
    <font>
      <b/>
      <sz val="15"/>
      <name val="Times New Roman"/>
      <family val="1"/>
      <charset val="204"/>
    </font>
    <font>
      <sz val="10"/>
      <name val="Times New Roman"/>
      <family val="1"/>
      <charset val="204"/>
    </font>
    <font>
      <b/>
      <sz val="13"/>
      <name val="Calibri"/>
      <family val="2"/>
      <charset val="204"/>
      <scheme val="minor"/>
    </font>
    <font>
      <b/>
      <sz val="12"/>
      <name val="Times New Roman"/>
      <family val="1"/>
      <charset val="204"/>
    </font>
    <font>
      <sz val="11"/>
      <color rgb="FFFF0000"/>
      <name val="Times New Roman"/>
      <family val="1"/>
      <charset val="204"/>
    </font>
    <font>
      <sz val="14"/>
      <name val="Times New Roman"/>
      <family val="1"/>
      <charset val="204"/>
    </font>
    <font>
      <sz val="12"/>
      <name val="Times New Roman"/>
      <family val="1"/>
      <charset val="204"/>
    </font>
    <font>
      <sz val="14"/>
      <name val="Calibri"/>
      <family val="2"/>
      <charset val="204"/>
      <scheme val="minor"/>
    </font>
    <font>
      <b/>
      <sz val="12"/>
      <color rgb="FFFF0000"/>
      <name val="Times New Roman"/>
      <family val="1"/>
      <charset val="204"/>
    </font>
    <font>
      <b/>
      <sz val="16"/>
      <name val="Times New Roman"/>
      <family val="1"/>
      <charset val="204"/>
    </font>
    <font>
      <b/>
      <sz val="14"/>
      <name val="Calibri"/>
      <family val="2"/>
      <charset val="204"/>
      <scheme val="minor"/>
    </font>
    <font>
      <sz val="9"/>
      <name val="Times New Roman"/>
      <family val="1"/>
      <charset val="204"/>
    </font>
    <font>
      <b/>
      <sz val="9"/>
      <name val="Times New Roman"/>
      <family val="1"/>
      <charset val="204"/>
    </font>
    <font>
      <sz val="11"/>
      <name val="Times New Roman"/>
      <family val="1"/>
      <charset val="204"/>
    </font>
    <font>
      <sz val="11.5"/>
      <name val="Times New Roman"/>
      <family val="1"/>
      <charset val="204"/>
    </font>
    <font>
      <b/>
      <sz val="11"/>
      <name val="Calibri"/>
      <family val="2"/>
      <charset val="204"/>
      <scheme val="minor"/>
    </font>
    <font>
      <sz val="18"/>
      <name val="Times New Roman"/>
      <family val="1"/>
      <charset val="204"/>
    </font>
    <font>
      <sz val="8"/>
      <name val="Times New Roman"/>
      <family val="1"/>
      <charset val="204"/>
    </font>
    <font>
      <vertAlign val="superscript"/>
      <sz val="12"/>
      <name val="Times New Roman"/>
      <family val="1"/>
      <charset val="204"/>
    </font>
    <font>
      <sz val="10.5"/>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8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4" fillId="0" borderId="0" xfId="0" applyFont="1"/>
    <xf numFmtId="0" fontId="3" fillId="0" borderId="0" xfId="0" applyFont="1"/>
    <xf numFmtId="0" fontId="4" fillId="3" borderId="1" xfId="0" applyFont="1" applyFill="1" applyBorder="1" applyAlignment="1">
      <alignment horizontal="center" vertical="center"/>
    </xf>
    <xf numFmtId="0" fontId="7" fillId="0" borderId="10" xfId="0" applyFont="1" applyFill="1" applyBorder="1" applyAlignment="1">
      <alignment horizontal="center" vertical="center" wrapText="1"/>
    </xf>
    <xf numFmtId="0" fontId="4" fillId="0" borderId="0" xfId="0" applyFont="1" applyFill="1"/>
    <xf numFmtId="0" fontId="8" fillId="0" borderId="1" xfId="0"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Fill="1"/>
    <xf numFmtId="0" fontId="9" fillId="0" borderId="0" xfId="0" applyFont="1" applyAlignment="1">
      <alignment horizontal="center" vertical="center"/>
    </xf>
    <xf numFmtId="0" fontId="6" fillId="0" borderId="0" xfId="0" applyFont="1" applyAlignment="1">
      <alignment vertical="center"/>
    </xf>
    <xf numFmtId="0" fontId="8" fillId="0" borderId="0" xfId="0" applyFont="1" applyAlignment="1">
      <alignment horizontal="center" vertical="center"/>
    </xf>
    <xf numFmtId="0" fontId="10" fillId="3" borderId="1" xfId="0" applyFont="1" applyFill="1" applyBorder="1" applyAlignment="1">
      <alignment horizontal="center" vertical="center"/>
    </xf>
    <xf numFmtId="0" fontId="6" fillId="0" borderId="9" xfId="0" applyFont="1" applyFill="1" applyBorder="1" applyAlignment="1">
      <alignment horizontal="center" vertical="top"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1" fillId="0" borderId="5" xfId="0" applyNumberFormat="1" applyFont="1" applyFill="1" applyBorder="1" applyAlignment="1">
      <alignment horizontal="center" vertical="center"/>
    </xf>
    <xf numFmtId="0" fontId="12" fillId="0" borderId="0" xfId="0" applyFont="1"/>
    <xf numFmtId="0" fontId="16" fillId="0" borderId="0" xfId="0" applyFont="1"/>
    <xf numFmtId="0" fontId="18"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4" fontId="20" fillId="0"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xf>
    <xf numFmtId="2" fontId="20" fillId="0"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20" fillId="0" borderId="5" xfId="0" applyNumberFormat="1" applyFont="1" applyFill="1" applyBorder="1" applyAlignment="1">
      <alignment horizontal="center" vertical="center" wrapText="1"/>
    </xf>
    <xf numFmtId="4" fontId="11" fillId="2" borderId="5"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5" xfId="0" applyFont="1" applyFill="1" applyBorder="1" applyAlignment="1">
      <alignment horizontal="center" vertical="center"/>
    </xf>
    <xf numFmtId="0" fontId="11"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4" fillId="0" borderId="0" xfId="0" applyFont="1" applyBorder="1"/>
    <xf numFmtId="0" fontId="3" fillId="0" borderId="0" xfId="0" applyFont="1" applyBorder="1"/>
    <xf numFmtId="0" fontId="23" fillId="3" borderId="1" xfId="0" applyFont="1" applyFill="1" applyBorder="1" applyAlignment="1">
      <alignment horizontal="center" vertical="center"/>
    </xf>
    <xf numFmtId="0" fontId="10" fillId="2" borderId="1" xfId="0" applyFont="1" applyFill="1" applyBorder="1" applyAlignment="1">
      <alignment horizontal="center" vertical="center"/>
    </xf>
    <xf numFmtId="0" fontId="4" fillId="3" borderId="0" xfId="0" applyFont="1" applyFill="1"/>
    <xf numFmtId="0" fontId="13" fillId="0" borderId="1" xfId="0" applyFont="1" applyBorder="1" applyAlignment="1">
      <alignment horizontal="center" vertical="center" wrapText="1"/>
    </xf>
    <xf numFmtId="4" fontId="11" fillId="2" borderId="5" xfId="0" applyNumberFormat="1" applyFont="1" applyFill="1" applyBorder="1" applyAlignment="1">
      <alignment horizontal="center" vertical="center"/>
    </xf>
    <xf numFmtId="4" fontId="20" fillId="0" borderId="5" xfId="0" applyNumberFormat="1" applyFont="1" applyFill="1" applyBorder="1" applyAlignment="1">
      <alignment horizontal="center" vertical="center"/>
    </xf>
    <xf numFmtId="0" fontId="21" fillId="3"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6" fillId="3" borderId="1" xfId="0" applyFont="1" applyFill="1" applyBorder="1" applyAlignment="1">
      <alignment horizontal="center" vertical="center"/>
    </xf>
    <xf numFmtId="4" fontId="20" fillId="0" borderId="7" xfId="0" applyNumberFormat="1" applyFont="1" applyFill="1" applyBorder="1" applyAlignment="1">
      <alignment horizontal="center" vertical="center" wrapText="1"/>
    </xf>
    <xf numFmtId="4" fontId="20" fillId="0" borderId="6"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3" fillId="3" borderId="0" xfId="0" applyFont="1" applyFill="1" applyAlignment="1">
      <alignment horizontal="center" vertical="center" wrapText="1"/>
    </xf>
    <xf numFmtId="4" fontId="11" fillId="0" borderId="4"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0" fontId="26" fillId="3" borderId="1" xfId="0"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 fontId="20" fillId="0" borderId="1" xfId="0" applyNumberFormat="1" applyFont="1" applyFill="1" applyBorder="1" applyAlignment="1">
      <alignment horizontal="center" vertical="center"/>
    </xf>
    <xf numFmtId="0" fontId="27" fillId="0" borderId="1" xfId="0" applyFont="1" applyFill="1" applyBorder="1" applyAlignment="1">
      <alignment horizontal="center" vertical="center" wrapText="1"/>
    </xf>
    <xf numFmtId="4" fontId="20" fillId="3" borderId="1" xfId="0" applyNumberFormat="1" applyFont="1" applyFill="1" applyBorder="1" applyAlignment="1">
      <alignment horizontal="center" vertical="center"/>
    </xf>
    <xf numFmtId="0" fontId="13" fillId="0" borderId="6" xfId="0" applyFont="1" applyFill="1" applyBorder="1" applyAlignment="1">
      <alignment horizontal="center" vertical="center"/>
    </xf>
    <xf numFmtId="0" fontId="13" fillId="3" borderId="6" xfId="0" applyFont="1" applyFill="1" applyBorder="1" applyAlignment="1">
      <alignment horizontal="center" vertical="center" wrapText="1"/>
    </xf>
    <xf numFmtId="4" fontId="11" fillId="0" borderId="6" xfId="0" applyNumberFormat="1" applyFont="1" applyFill="1" applyBorder="1" applyAlignment="1">
      <alignment horizontal="center" vertical="center"/>
    </xf>
    <xf numFmtId="0" fontId="13" fillId="0" borderId="2" xfId="0" applyFont="1" applyFill="1" applyBorder="1" applyAlignment="1">
      <alignment horizontal="center" vertical="center"/>
    </xf>
    <xf numFmtId="4" fontId="11" fillId="2" borderId="4" xfId="0" applyNumberFormat="1" applyFont="1" applyFill="1" applyBorder="1" applyAlignment="1">
      <alignment horizontal="center" vertical="center"/>
    </xf>
    <xf numFmtId="0" fontId="16" fillId="3" borderId="6" xfId="0" applyFont="1" applyFill="1" applyBorder="1" applyAlignment="1">
      <alignment horizontal="center" vertical="center" wrapText="1"/>
    </xf>
    <xf numFmtId="0" fontId="11" fillId="0" borderId="2" xfId="0" applyFont="1" applyFill="1" applyBorder="1" applyAlignment="1">
      <alignment horizontal="center" vertical="center"/>
    </xf>
    <xf numFmtId="4" fontId="20" fillId="0" borderId="0" xfId="0" applyNumberFormat="1" applyFont="1" applyFill="1" applyBorder="1" applyAlignment="1">
      <alignment horizontal="center" vertical="center" wrapText="1"/>
    </xf>
    <xf numFmtId="4" fontId="20" fillId="3" borderId="9" xfId="0" applyNumberFormat="1" applyFont="1" applyFill="1" applyBorder="1" applyAlignment="1">
      <alignment horizontal="center" vertical="center"/>
    </xf>
    <xf numFmtId="4" fontId="20" fillId="0" borderId="9" xfId="0" applyNumberFormat="1" applyFont="1" applyFill="1" applyBorder="1" applyAlignment="1">
      <alignment horizontal="center" vertical="center"/>
    </xf>
    <xf numFmtId="4" fontId="20" fillId="3" borderId="10" xfId="0" applyNumberFormat="1" applyFont="1" applyFill="1" applyBorder="1" applyAlignment="1">
      <alignment horizontal="center" vertical="center"/>
    </xf>
    <xf numFmtId="4" fontId="20" fillId="0" borderId="10" xfId="0" applyNumberFormat="1" applyFont="1" applyFill="1" applyBorder="1" applyAlignment="1">
      <alignment horizontal="center" vertical="center"/>
    </xf>
    <xf numFmtId="4" fontId="20" fillId="3" borderId="5" xfId="0" applyNumberFormat="1" applyFont="1" applyFill="1" applyBorder="1" applyAlignment="1">
      <alignment horizontal="center" vertical="center"/>
    </xf>
    <xf numFmtId="4" fontId="20" fillId="0" borderId="1" xfId="0" applyNumberFormat="1" applyFont="1" applyBorder="1" applyAlignment="1">
      <alignment horizontal="center" vertical="center" wrapText="1"/>
    </xf>
    <xf numFmtId="0" fontId="13" fillId="3" borderId="11"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13" fillId="0" borderId="7" xfId="0" applyFont="1" applyFill="1" applyBorder="1" applyAlignment="1">
      <alignment horizontal="center" vertical="center"/>
    </xf>
    <xf numFmtId="0" fontId="16" fillId="3" borderId="1" xfId="0" applyFont="1" applyFill="1" applyBorder="1" applyAlignment="1">
      <alignment horizontal="right" vertical="center" wrapText="1"/>
    </xf>
    <xf numFmtId="0" fontId="13" fillId="3" borderId="7"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3" fillId="0" borderId="1" xfId="0" applyFont="1" applyFill="1" applyBorder="1" applyAlignment="1">
      <alignment vertical="center"/>
    </xf>
    <xf numFmtId="0" fontId="13" fillId="0" borderId="7" xfId="0" applyFont="1" applyFill="1" applyBorder="1" applyAlignment="1">
      <alignment vertical="center"/>
    </xf>
    <xf numFmtId="0" fontId="16" fillId="3" borderId="5" xfId="0" applyFont="1" applyFill="1" applyBorder="1" applyAlignment="1">
      <alignment horizontal="right" vertical="center" wrapText="1"/>
    </xf>
    <xf numFmtId="0" fontId="13" fillId="0" borderId="5" xfId="0" applyFont="1" applyFill="1" applyBorder="1" applyAlignment="1">
      <alignment vertical="center"/>
    </xf>
    <xf numFmtId="0" fontId="21" fillId="0" borderId="9"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3" borderId="1" xfId="0" applyFont="1" applyFill="1" applyBorder="1" applyAlignment="1">
      <alignment horizontal="center" vertical="top" wrapText="1"/>
    </xf>
    <xf numFmtId="0" fontId="21" fillId="0" borderId="1" xfId="0" applyFont="1" applyBorder="1" applyAlignment="1">
      <alignment horizontal="center" vertical="center" wrapText="1"/>
    </xf>
    <xf numFmtId="0" fontId="28" fillId="0" borderId="5"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6" xfId="0" applyFont="1" applyBorder="1" applyAlignment="1">
      <alignment horizontal="center" vertical="center" wrapText="1"/>
    </xf>
    <xf numFmtId="0" fontId="28" fillId="3" borderId="1" xfId="0" applyFont="1" applyFill="1" applyBorder="1" applyAlignment="1">
      <alignment horizontal="center" vertical="center" wrapText="1"/>
    </xf>
    <xf numFmtId="0" fontId="21" fillId="0" borderId="4" xfId="0" applyFont="1" applyFill="1" applyBorder="1" applyAlignment="1">
      <alignment horizontal="center" vertical="top" wrapText="1"/>
    </xf>
    <xf numFmtId="4" fontId="11" fillId="2" borderId="10"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top"/>
    </xf>
    <xf numFmtId="0" fontId="21" fillId="0" borderId="7"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1" fillId="3" borderId="1" xfId="0" applyFont="1" applyFill="1" applyBorder="1" applyAlignment="1">
      <alignment horizontal="center" vertical="center"/>
    </xf>
    <xf numFmtId="0" fontId="16" fillId="0" borderId="0" xfId="0" applyFont="1" applyFill="1"/>
    <xf numFmtId="0" fontId="12" fillId="0" borderId="0" xfId="0" applyFont="1" applyFill="1"/>
    <xf numFmtId="0" fontId="28" fillId="0" borderId="1" xfId="0" applyFont="1" applyFill="1" applyBorder="1" applyAlignment="1">
      <alignment horizontal="center" vertical="center" wrapText="1"/>
    </xf>
    <xf numFmtId="0" fontId="18" fillId="2" borderId="1" xfId="0" applyFont="1" applyFill="1" applyBorder="1" applyAlignment="1">
      <alignment horizontal="center" vertical="center"/>
    </xf>
    <xf numFmtId="2" fontId="21" fillId="0" borderId="1" xfId="0" applyNumberFormat="1" applyFont="1" applyFill="1" applyBorder="1" applyAlignment="1">
      <alignment horizontal="center" vertical="center" wrapText="1"/>
    </xf>
    <xf numFmtId="0" fontId="28" fillId="3" borderId="1" xfId="0" applyFont="1" applyFill="1" applyBorder="1" applyAlignment="1">
      <alignment horizontal="center" vertical="top" wrapText="1"/>
    </xf>
    <xf numFmtId="0" fontId="32" fillId="3" borderId="1" xfId="0" applyFont="1" applyFill="1" applyBorder="1" applyAlignment="1">
      <alignment horizontal="center" vertical="center"/>
    </xf>
    <xf numFmtId="0" fontId="28" fillId="3" borderId="4"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1" fillId="0" borderId="5" xfId="0" applyFont="1" applyFill="1" applyBorder="1" applyAlignment="1">
      <alignment horizontal="center" vertical="center" wrapText="1"/>
    </xf>
    <xf numFmtId="0" fontId="16" fillId="0" borderId="0" xfId="0" applyFont="1" applyBorder="1"/>
    <xf numFmtId="0" fontId="12" fillId="0" borderId="0" xfId="0" applyFont="1" applyBorder="1"/>
    <xf numFmtId="0" fontId="16" fillId="0" borderId="0" xfId="0" applyFont="1" applyAlignment="1">
      <alignment vertical="center"/>
    </xf>
    <xf numFmtId="0" fontId="12" fillId="0" borderId="0" xfId="0" applyFont="1" applyAlignment="1">
      <alignment vertical="center"/>
    </xf>
    <xf numFmtId="0" fontId="29" fillId="0" borderId="4" xfId="0" applyFont="1" applyFill="1" applyBorder="1" applyAlignment="1">
      <alignment horizontal="center" vertical="center" wrapText="1"/>
    </xf>
    <xf numFmtId="0" fontId="13"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6" fillId="0" borderId="0" xfId="0" applyFont="1" applyAlignment="1">
      <alignment horizontal="center" vertical="center"/>
    </xf>
    <xf numFmtId="0" fontId="12" fillId="0" borderId="0" xfId="0" applyFont="1" applyAlignment="1">
      <alignment horizontal="center" vertical="center"/>
    </xf>
    <xf numFmtId="0" fontId="21" fillId="3" borderId="5" xfId="0" applyFont="1" applyFill="1" applyBorder="1" applyAlignment="1">
      <alignment horizontal="center" vertical="top" wrapText="1"/>
    </xf>
    <xf numFmtId="10" fontId="11" fillId="0" borderId="5"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10" fontId="20" fillId="0" borderId="1" xfId="0" applyNumberFormat="1" applyFont="1" applyFill="1" applyBorder="1" applyAlignment="1">
      <alignment horizontal="center" vertical="center" wrapText="1"/>
    </xf>
    <xf numFmtId="10" fontId="20" fillId="0" borderId="6" xfId="0" applyNumberFormat="1" applyFont="1" applyFill="1" applyBorder="1" applyAlignment="1">
      <alignment horizontal="center" vertical="center" wrapText="1"/>
    </xf>
    <xf numFmtId="10" fontId="20" fillId="0" borderId="5" xfId="0" applyNumberFormat="1" applyFont="1" applyFill="1" applyBorder="1" applyAlignment="1">
      <alignment horizontal="center" vertical="center" wrapText="1"/>
    </xf>
    <xf numFmtId="10" fontId="4" fillId="0" borderId="8" xfId="0" applyNumberFormat="1" applyFont="1" applyFill="1" applyBorder="1" applyAlignment="1">
      <alignment horizontal="center" vertical="center"/>
    </xf>
    <xf numFmtId="10" fontId="4" fillId="0" borderId="0" xfId="0" applyNumberFormat="1" applyFont="1" applyFill="1" applyAlignment="1">
      <alignment horizontal="center" vertical="center"/>
    </xf>
    <xf numFmtId="10" fontId="31" fillId="0" borderId="0" xfId="0" applyNumberFormat="1" applyFont="1" applyAlignment="1">
      <alignment vertical="top"/>
    </xf>
    <xf numFmtId="10" fontId="3" fillId="0" borderId="0" xfId="0" applyNumberFormat="1" applyFont="1" applyFill="1" applyAlignment="1">
      <alignment horizontal="center" vertical="center"/>
    </xf>
    <xf numFmtId="10" fontId="5" fillId="0" borderId="0" xfId="0" applyNumberFormat="1" applyFont="1" applyFill="1" applyAlignment="1">
      <alignment horizontal="center" vertical="center"/>
    </xf>
    <xf numFmtId="0" fontId="11" fillId="2" borderId="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4" xfId="0" applyFont="1" applyBorder="1" applyAlignment="1">
      <alignment horizontal="center" vertical="center" wrapText="1"/>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4"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12" fillId="0" borderId="4" xfId="0" applyFont="1" applyBorder="1"/>
    <xf numFmtId="0" fontId="11" fillId="2" borderId="5" xfId="0" applyFont="1" applyFill="1" applyBorder="1" applyAlignment="1">
      <alignment horizontal="center" vertical="center" wrapText="1"/>
    </xf>
    <xf numFmtId="0" fontId="11" fillId="2" borderId="2" xfId="0" applyFont="1" applyFill="1" applyBorder="1" applyAlignment="1">
      <alignment horizontal="left" vertical="center" wrapText="1"/>
    </xf>
    <xf numFmtId="0" fontId="22" fillId="0" borderId="4" xfId="0" applyFont="1" applyBorder="1" applyAlignment="1">
      <alignment horizontal="left" vertical="center" wrapText="1"/>
    </xf>
    <xf numFmtId="10" fontId="14" fillId="0" borderId="1" xfId="0" applyNumberFormat="1" applyFont="1" applyFill="1" applyBorder="1" applyAlignment="1">
      <alignment horizontal="center" vertical="center" textRotation="90" wrapText="1"/>
    </xf>
    <xf numFmtId="10" fontId="17" fillId="0" borderId="1" xfId="0" applyNumberFormat="1" applyFont="1" applyFill="1" applyBorder="1" applyAlignment="1">
      <alignment horizontal="center" vertical="center" textRotation="90" wrapText="1"/>
    </xf>
    <xf numFmtId="0" fontId="11" fillId="0" borderId="1" xfId="0" applyFont="1" applyFill="1" applyBorder="1" applyAlignment="1">
      <alignment horizontal="center" vertical="center" wrapText="1"/>
    </xf>
    <xf numFmtId="0" fontId="24" fillId="2" borderId="1" xfId="0" applyFont="1" applyFill="1" applyBorder="1" applyAlignment="1">
      <alignment horizontal="center" vertical="top" wrapText="1"/>
    </xf>
    <xf numFmtId="0" fontId="24" fillId="2" borderId="6"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Q221"/>
  <sheetViews>
    <sheetView tabSelected="1" view="pageBreakPreview" zoomScale="70" zoomScaleNormal="80" zoomScaleSheetLayoutView="70" workbookViewId="0">
      <pane xSplit="3" ySplit="5" topLeftCell="D6" activePane="bottomRight" state="frozenSplit"/>
      <selection pane="topRight" activeCell="M1" sqref="M1"/>
      <selection pane="bottomLeft" activeCell="A6" sqref="A6"/>
      <selection pane="bottomRight" sqref="A1:Q1"/>
    </sheetView>
  </sheetViews>
  <sheetFormatPr defaultRowHeight="18.75"/>
  <cols>
    <col min="1" max="1" width="4.85546875" style="15" customWidth="1"/>
    <col min="2" max="2" width="25" style="4" customWidth="1"/>
    <col min="3" max="3" width="18.85546875" style="4" customWidth="1"/>
    <col min="4" max="4" width="17.42578125" style="2" customWidth="1"/>
    <col min="5" max="5" width="17.5703125" style="2" customWidth="1"/>
    <col min="6" max="6" width="15" style="2" customWidth="1"/>
    <col min="7" max="7" width="14.7109375" style="2" customWidth="1"/>
    <col min="8" max="8" width="16.42578125" style="2" customWidth="1"/>
    <col min="9" max="9" width="16.5703125" style="2" customWidth="1"/>
    <col min="10" max="10" width="14.5703125" style="2" customWidth="1"/>
    <col min="11" max="12" width="14.140625" style="2" customWidth="1"/>
    <col min="13" max="13" width="12.5703125" style="2" customWidth="1"/>
    <col min="14" max="14" width="11.42578125" style="148" customWidth="1"/>
    <col min="15" max="15" width="44.5703125" style="4" customWidth="1"/>
    <col min="16" max="16" width="92.7109375" style="4" customWidth="1"/>
    <col min="17" max="16384" width="9.140625" style="7"/>
  </cols>
  <sheetData>
    <row r="1" spans="1:17" s="23" customFormat="1" ht="46.5" customHeight="1">
      <c r="A1" s="162" t="s">
        <v>228</v>
      </c>
      <c r="B1" s="163"/>
      <c r="C1" s="163"/>
      <c r="D1" s="163"/>
      <c r="E1" s="163"/>
      <c r="F1" s="163"/>
      <c r="G1" s="163"/>
      <c r="H1" s="163"/>
      <c r="I1" s="163"/>
      <c r="J1" s="163"/>
      <c r="K1" s="163"/>
      <c r="L1" s="163"/>
      <c r="M1" s="163"/>
      <c r="N1" s="163"/>
      <c r="O1" s="163"/>
      <c r="P1" s="163"/>
      <c r="Q1" s="164"/>
    </row>
    <row r="2" spans="1:17" s="23" customFormat="1" ht="26.25" customHeight="1">
      <c r="A2" s="165" t="s">
        <v>0</v>
      </c>
      <c r="B2" s="165" t="s">
        <v>1</v>
      </c>
      <c r="C2" s="165" t="s">
        <v>3</v>
      </c>
      <c r="D2" s="179" t="s">
        <v>110</v>
      </c>
      <c r="E2" s="179"/>
      <c r="F2" s="179"/>
      <c r="G2" s="179"/>
      <c r="H2" s="179"/>
      <c r="I2" s="179"/>
      <c r="J2" s="179"/>
      <c r="K2" s="179"/>
      <c r="L2" s="179"/>
      <c r="M2" s="179"/>
      <c r="N2" s="177" t="s">
        <v>77</v>
      </c>
      <c r="O2" s="166" t="s">
        <v>2</v>
      </c>
      <c r="P2" s="166"/>
      <c r="Q2" s="24"/>
    </row>
    <row r="3" spans="1:17" s="23" customFormat="1" ht="25.5" customHeight="1">
      <c r="A3" s="165"/>
      <c r="B3" s="165"/>
      <c r="C3" s="165"/>
      <c r="D3" s="179" t="s">
        <v>68</v>
      </c>
      <c r="E3" s="179"/>
      <c r="F3" s="179" t="s">
        <v>69</v>
      </c>
      <c r="G3" s="179"/>
      <c r="H3" s="179"/>
      <c r="I3" s="179"/>
      <c r="J3" s="179"/>
      <c r="K3" s="179"/>
      <c r="L3" s="179"/>
      <c r="M3" s="179"/>
      <c r="N3" s="178"/>
      <c r="O3" s="166" t="s">
        <v>81</v>
      </c>
      <c r="P3" s="166" t="s">
        <v>82</v>
      </c>
      <c r="Q3" s="24"/>
    </row>
    <row r="4" spans="1:17" s="23" customFormat="1" ht="36" customHeight="1">
      <c r="A4" s="165"/>
      <c r="B4" s="165"/>
      <c r="C4" s="165"/>
      <c r="D4" s="179"/>
      <c r="E4" s="179"/>
      <c r="F4" s="179" t="s">
        <v>70</v>
      </c>
      <c r="G4" s="179"/>
      <c r="H4" s="179" t="s">
        <v>71</v>
      </c>
      <c r="I4" s="179"/>
      <c r="J4" s="179" t="s">
        <v>72</v>
      </c>
      <c r="K4" s="179"/>
      <c r="L4" s="179" t="s">
        <v>73</v>
      </c>
      <c r="M4" s="179"/>
      <c r="N4" s="178"/>
      <c r="O4" s="167"/>
      <c r="P4" s="167"/>
      <c r="Q4" s="24"/>
    </row>
    <row r="5" spans="1:17" s="23" customFormat="1" ht="31.5" customHeight="1">
      <c r="A5" s="47"/>
      <c r="B5" s="25"/>
      <c r="C5" s="48"/>
      <c r="D5" s="49" t="s">
        <v>74</v>
      </c>
      <c r="E5" s="49" t="s">
        <v>75</v>
      </c>
      <c r="F5" s="49" t="s">
        <v>74</v>
      </c>
      <c r="G5" s="49" t="s">
        <v>75</v>
      </c>
      <c r="H5" s="49" t="s">
        <v>74</v>
      </c>
      <c r="I5" s="49" t="s">
        <v>75</v>
      </c>
      <c r="J5" s="49" t="s">
        <v>74</v>
      </c>
      <c r="K5" s="49" t="s">
        <v>75</v>
      </c>
      <c r="L5" s="49" t="s">
        <v>74</v>
      </c>
      <c r="M5" s="49" t="s">
        <v>75</v>
      </c>
      <c r="N5" s="178"/>
      <c r="O5" s="167"/>
      <c r="P5" s="167"/>
      <c r="Q5" s="24"/>
    </row>
    <row r="6" spans="1:17" s="23" customFormat="1" ht="40.5" customHeight="1">
      <c r="A6" s="135"/>
      <c r="B6" s="174" t="s">
        <v>41</v>
      </c>
      <c r="C6" s="174"/>
      <c r="D6" s="111">
        <f t="shared" ref="D6" si="0">F6+H6+J6+L6</f>
        <v>3258820.8599999994</v>
      </c>
      <c r="E6" s="58">
        <f t="shared" ref="E6" si="1">G6+I6+K6+M6</f>
        <v>3092578.2800000003</v>
      </c>
      <c r="F6" s="35">
        <f t="shared" ref="F6:M6" si="2">F8+F33+F37+F48+F52+F63+F69+F88+F93+F100+F104+F108</f>
        <v>383839.86</v>
      </c>
      <c r="G6" s="35">
        <f t="shared" si="2"/>
        <v>412575.38999999996</v>
      </c>
      <c r="H6" s="35">
        <f t="shared" si="2"/>
        <v>1861290.94</v>
      </c>
      <c r="I6" s="35">
        <f t="shared" si="2"/>
        <v>1676263.9800000002</v>
      </c>
      <c r="J6" s="35">
        <f t="shared" si="2"/>
        <v>948182.79999999993</v>
      </c>
      <c r="K6" s="35">
        <f t="shared" si="2"/>
        <v>937573.64999999991</v>
      </c>
      <c r="L6" s="35">
        <f t="shared" si="2"/>
        <v>65507.259999999995</v>
      </c>
      <c r="M6" s="35">
        <f t="shared" si="2"/>
        <v>66165.260000000009</v>
      </c>
      <c r="N6" s="140">
        <f>E6/D6</f>
        <v>0.94898689214846899</v>
      </c>
      <c r="O6" s="136"/>
      <c r="P6" s="136"/>
      <c r="Q6" s="24"/>
    </row>
    <row r="7" spans="1:17" s="138" customFormat="1" ht="30" customHeight="1">
      <c r="A7" s="121">
        <v>1</v>
      </c>
      <c r="B7" s="168" t="s">
        <v>4</v>
      </c>
      <c r="C7" s="168"/>
      <c r="D7" s="168"/>
      <c r="E7" s="168"/>
      <c r="F7" s="168"/>
      <c r="G7" s="168"/>
      <c r="H7" s="168"/>
      <c r="I7" s="168"/>
      <c r="J7" s="168"/>
      <c r="K7" s="168"/>
      <c r="L7" s="168"/>
      <c r="M7" s="168"/>
      <c r="N7" s="168"/>
      <c r="O7" s="168"/>
      <c r="P7" s="168"/>
      <c r="Q7" s="137"/>
    </row>
    <row r="8" spans="1:17" s="13" customFormat="1" ht="26.25" customHeight="1">
      <c r="A8" s="79"/>
      <c r="B8" s="175" t="s">
        <v>14</v>
      </c>
      <c r="C8" s="176"/>
      <c r="D8" s="80">
        <f>F8+H8+J8+L8</f>
        <v>1477906.4</v>
      </c>
      <c r="E8" s="31">
        <f>G8+I8+K8+M8</f>
        <v>1449356.03</v>
      </c>
      <c r="F8" s="31">
        <f t="shared" ref="F8:M8" si="3">F9+F10+F11+F12+F13+F21+F25+F29</f>
        <v>132953.29999999999</v>
      </c>
      <c r="G8" s="31">
        <f t="shared" si="3"/>
        <v>130626.08</v>
      </c>
      <c r="H8" s="31">
        <f t="shared" si="3"/>
        <v>904104.99999999988</v>
      </c>
      <c r="I8" s="31">
        <f t="shared" si="3"/>
        <v>882557.78</v>
      </c>
      <c r="J8" s="31">
        <f t="shared" si="3"/>
        <v>440848.1</v>
      </c>
      <c r="K8" s="31">
        <f t="shared" si="3"/>
        <v>436172.17000000004</v>
      </c>
      <c r="L8" s="31">
        <f t="shared" si="3"/>
        <v>0</v>
      </c>
      <c r="M8" s="31">
        <f t="shared" si="3"/>
        <v>0</v>
      </c>
      <c r="N8" s="141">
        <f t="shared" ref="N8:N30" si="4">E8/D8</f>
        <v>0.98068188215437735</v>
      </c>
      <c r="O8" s="8"/>
      <c r="P8" s="8"/>
      <c r="Q8" s="12"/>
    </row>
    <row r="9" spans="1:17" s="23" customFormat="1" ht="97.5" customHeight="1">
      <c r="A9" s="37"/>
      <c r="B9" s="66" t="s">
        <v>48</v>
      </c>
      <c r="C9" s="42" t="s">
        <v>126</v>
      </c>
      <c r="D9" s="67">
        <f t="shared" ref="D9:D11" si="5">F9+H9+J9+L9</f>
        <v>45937.3</v>
      </c>
      <c r="E9" s="68">
        <f t="shared" ref="E9:E11" si="6">G9+I9+K9+M9</f>
        <v>45937.49</v>
      </c>
      <c r="F9" s="32">
        <v>0</v>
      </c>
      <c r="G9" s="32">
        <v>0</v>
      </c>
      <c r="H9" s="32">
        <v>0</v>
      </c>
      <c r="I9" s="32">
        <v>0</v>
      </c>
      <c r="J9" s="30">
        <v>45937.3</v>
      </c>
      <c r="K9" s="30">
        <v>45937.49</v>
      </c>
      <c r="L9" s="32">
        <v>0</v>
      </c>
      <c r="M9" s="32">
        <v>0</v>
      </c>
      <c r="N9" s="142">
        <f t="shared" si="4"/>
        <v>1.000004136072429</v>
      </c>
      <c r="O9" s="60" t="s">
        <v>131</v>
      </c>
      <c r="P9" s="60" t="s">
        <v>217</v>
      </c>
      <c r="Q9" s="24"/>
    </row>
    <row r="10" spans="1:17" s="23" customFormat="1" ht="214.5" customHeight="1">
      <c r="A10" s="37"/>
      <c r="B10" s="38" t="s">
        <v>44</v>
      </c>
      <c r="C10" s="69" t="s">
        <v>127</v>
      </c>
      <c r="D10" s="67">
        <f t="shared" si="5"/>
        <v>55059.3</v>
      </c>
      <c r="E10" s="68">
        <f t="shared" si="6"/>
        <v>53761.82</v>
      </c>
      <c r="F10" s="32">
        <v>0</v>
      </c>
      <c r="G10" s="32">
        <v>0</v>
      </c>
      <c r="H10" s="32">
        <v>5503.5</v>
      </c>
      <c r="I10" s="32">
        <v>5498.94</v>
      </c>
      <c r="J10" s="30">
        <v>49555.8</v>
      </c>
      <c r="K10" s="30">
        <v>48262.879999999997</v>
      </c>
      <c r="L10" s="32">
        <v>0</v>
      </c>
      <c r="M10" s="32">
        <v>0</v>
      </c>
      <c r="N10" s="142">
        <f t="shared" si="4"/>
        <v>0.97643486204873653</v>
      </c>
      <c r="O10" s="60" t="s">
        <v>132</v>
      </c>
      <c r="P10" s="60" t="s">
        <v>241</v>
      </c>
      <c r="Q10" s="24"/>
    </row>
    <row r="11" spans="1:17" s="23" customFormat="1" ht="78.75">
      <c r="A11" s="76"/>
      <c r="B11" s="77" t="s">
        <v>119</v>
      </c>
      <c r="C11" s="36" t="s">
        <v>128</v>
      </c>
      <c r="D11" s="78">
        <f t="shared" si="5"/>
        <v>289694.2</v>
      </c>
      <c r="E11" s="78">
        <f t="shared" si="6"/>
        <v>266758.52</v>
      </c>
      <c r="F11" s="32">
        <v>74886.600000000006</v>
      </c>
      <c r="G11" s="32">
        <v>74886.600000000006</v>
      </c>
      <c r="H11" s="32">
        <v>201086.9</v>
      </c>
      <c r="I11" s="32">
        <v>178324.32</v>
      </c>
      <c r="J11" s="30">
        <v>13720.7</v>
      </c>
      <c r="K11" s="30">
        <v>13547.6</v>
      </c>
      <c r="L11" s="32">
        <v>0</v>
      </c>
      <c r="M11" s="32">
        <v>0</v>
      </c>
      <c r="N11" s="143">
        <f t="shared" si="4"/>
        <v>0.92082796272759349</v>
      </c>
      <c r="O11" s="60" t="s">
        <v>133</v>
      </c>
      <c r="P11" s="60" t="s">
        <v>242</v>
      </c>
      <c r="Q11" s="24"/>
    </row>
    <row r="12" spans="1:17" s="23" customFormat="1" ht="283.5">
      <c r="A12" s="37"/>
      <c r="B12" s="38" t="s">
        <v>45</v>
      </c>
      <c r="C12" s="36" t="s">
        <v>129</v>
      </c>
      <c r="D12" s="68">
        <f t="shared" ref="D12" si="7">F12+H12+J12+L12</f>
        <v>321481.59999999998</v>
      </c>
      <c r="E12" s="68">
        <f t="shared" ref="E12" si="8">G12+I12+K12+M12</f>
        <v>320187.59999999998</v>
      </c>
      <c r="F12" s="70">
        <v>0</v>
      </c>
      <c r="G12" s="70">
        <v>0</v>
      </c>
      <c r="H12" s="71">
        <v>224635.8</v>
      </c>
      <c r="I12" s="71">
        <v>224517.19</v>
      </c>
      <c r="J12" s="71">
        <v>96845.8</v>
      </c>
      <c r="K12" s="71">
        <v>95670.41</v>
      </c>
      <c r="L12" s="70">
        <v>0</v>
      </c>
      <c r="M12" s="70">
        <v>0</v>
      </c>
      <c r="N12" s="141">
        <f t="shared" si="4"/>
        <v>0.99597488627653963</v>
      </c>
      <c r="O12" s="40" t="s">
        <v>134</v>
      </c>
      <c r="P12" s="40" t="s">
        <v>218</v>
      </c>
      <c r="Q12" s="24"/>
    </row>
    <row r="13" spans="1:17" ht="39" customHeight="1">
      <c r="A13" s="37"/>
      <c r="B13" s="38" t="s">
        <v>76</v>
      </c>
      <c r="C13" s="69"/>
      <c r="D13" s="68">
        <f>F13+H13+J13+L13</f>
        <v>621449.19999999995</v>
      </c>
      <c r="E13" s="68">
        <f>G13+I13+K13+M13</f>
        <v>619270.66999999993</v>
      </c>
      <c r="F13" s="68">
        <f t="shared" ref="F13:M13" si="9">SUM(F14:F20)</f>
        <v>58066.7</v>
      </c>
      <c r="G13" s="68">
        <f t="shared" si="9"/>
        <v>55739.479999999996</v>
      </c>
      <c r="H13" s="68">
        <f t="shared" si="9"/>
        <v>458448.5</v>
      </c>
      <c r="I13" s="68">
        <f t="shared" si="9"/>
        <v>459787.02999999997</v>
      </c>
      <c r="J13" s="68">
        <f t="shared" si="9"/>
        <v>104934</v>
      </c>
      <c r="K13" s="68">
        <f t="shared" si="9"/>
        <v>103744.16</v>
      </c>
      <c r="L13" s="68">
        <f t="shared" si="9"/>
        <v>0</v>
      </c>
      <c r="M13" s="68">
        <f t="shared" si="9"/>
        <v>0</v>
      </c>
      <c r="N13" s="142">
        <f t="shared" si="4"/>
        <v>0.99649443590884013</v>
      </c>
      <c r="O13" s="50"/>
      <c r="P13" s="27"/>
      <c r="Q13" s="6"/>
    </row>
    <row r="14" spans="1:17" s="119" customFormat="1" ht="189">
      <c r="A14" s="37"/>
      <c r="B14" s="72" t="s">
        <v>66</v>
      </c>
      <c r="C14" s="43" t="s">
        <v>143</v>
      </c>
      <c r="D14" s="73">
        <f t="shared" ref="D14" si="10">F14+H14+J14+L14</f>
        <v>559968.80000000005</v>
      </c>
      <c r="E14" s="73">
        <f t="shared" ref="E14" si="11">G14+I14+K14+M14</f>
        <v>558775.69999999995</v>
      </c>
      <c r="F14" s="32">
        <v>0</v>
      </c>
      <c r="G14" s="32">
        <v>0</v>
      </c>
      <c r="H14" s="30">
        <v>455078.5</v>
      </c>
      <c r="I14" s="30">
        <v>455078.5</v>
      </c>
      <c r="J14" s="30">
        <v>104890.3</v>
      </c>
      <c r="K14" s="30">
        <v>103697.2</v>
      </c>
      <c r="L14" s="32">
        <v>0</v>
      </c>
      <c r="M14" s="32">
        <v>0</v>
      </c>
      <c r="N14" s="142">
        <f t="shared" si="4"/>
        <v>0.99786934557782492</v>
      </c>
      <c r="O14" s="40" t="s">
        <v>135</v>
      </c>
      <c r="P14" s="40" t="s">
        <v>219</v>
      </c>
      <c r="Q14" s="118"/>
    </row>
    <row r="15" spans="1:17" s="119" customFormat="1" ht="114" customHeight="1">
      <c r="A15" s="37"/>
      <c r="B15" s="72" t="s">
        <v>120</v>
      </c>
      <c r="C15" s="43" t="s">
        <v>130</v>
      </c>
      <c r="D15" s="73">
        <f t="shared" ref="D15" si="12">F15+H15+J15+L15</f>
        <v>0</v>
      </c>
      <c r="E15" s="73">
        <f t="shared" ref="E15" si="13">G15+I15+K15+M15</f>
        <v>0</v>
      </c>
      <c r="F15" s="32">
        <v>0</v>
      </c>
      <c r="G15" s="32">
        <v>0</v>
      </c>
      <c r="H15" s="32">
        <v>0</v>
      </c>
      <c r="I15" s="32">
        <v>0</v>
      </c>
      <c r="J15" s="32">
        <v>0</v>
      </c>
      <c r="K15" s="32">
        <v>0</v>
      </c>
      <c r="L15" s="32">
        <v>0</v>
      </c>
      <c r="M15" s="32">
        <v>0</v>
      </c>
      <c r="N15" s="142">
        <v>1</v>
      </c>
      <c r="O15" s="40" t="s">
        <v>136</v>
      </c>
      <c r="P15" s="40" t="s">
        <v>256</v>
      </c>
      <c r="Q15" s="118"/>
    </row>
    <row r="16" spans="1:17" s="23" customFormat="1" ht="52.5" customHeight="1">
      <c r="A16" s="37"/>
      <c r="B16" s="72" t="s">
        <v>121</v>
      </c>
      <c r="C16" s="43" t="s">
        <v>129</v>
      </c>
      <c r="D16" s="73">
        <f t="shared" ref="D16:D20" si="14">F16+H16+J16+L16</f>
        <v>0</v>
      </c>
      <c r="E16" s="73">
        <f t="shared" ref="E16:E20" si="15">G16+I16+K16+M16</f>
        <v>0</v>
      </c>
      <c r="F16" s="32">
        <v>0</v>
      </c>
      <c r="G16" s="32">
        <v>0</v>
      </c>
      <c r="H16" s="32">
        <v>0</v>
      </c>
      <c r="I16" s="32">
        <v>0</v>
      </c>
      <c r="J16" s="32">
        <v>0</v>
      </c>
      <c r="K16" s="32">
        <v>0</v>
      </c>
      <c r="L16" s="32">
        <v>0</v>
      </c>
      <c r="M16" s="32">
        <v>0</v>
      </c>
      <c r="N16" s="142">
        <v>1</v>
      </c>
      <c r="O16" s="40" t="s">
        <v>137</v>
      </c>
      <c r="P16" s="40" t="s">
        <v>255</v>
      </c>
      <c r="Q16" s="24"/>
    </row>
    <row r="17" spans="1:17" s="119" customFormat="1" ht="263.25" customHeight="1">
      <c r="A17" s="37"/>
      <c r="B17" s="72" t="s">
        <v>122</v>
      </c>
      <c r="C17" s="43" t="s">
        <v>129</v>
      </c>
      <c r="D17" s="73">
        <f>F17+H17+J17+L17</f>
        <v>0</v>
      </c>
      <c r="E17" s="73">
        <f>G17+I17+K17+M17</f>
        <v>0</v>
      </c>
      <c r="F17" s="32">
        <v>0</v>
      </c>
      <c r="G17" s="32">
        <v>0</v>
      </c>
      <c r="H17" s="32">
        <v>0</v>
      </c>
      <c r="I17" s="32">
        <v>0</v>
      </c>
      <c r="J17" s="32">
        <v>0</v>
      </c>
      <c r="K17" s="32">
        <v>0</v>
      </c>
      <c r="L17" s="32">
        <v>0</v>
      </c>
      <c r="M17" s="32">
        <v>0</v>
      </c>
      <c r="N17" s="142">
        <v>1</v>
      </c>
      <c r="O17" s="109" t="s">
        <v>138</v>
      </c>
      <c r="P17" s="40" t="s">
        <v>254</v>
      </c>
      <c r="Q17" s="118"/>
    </row>
    <row r="18" spans="1:17" s="23" customFormat="1" ht="87.75" customHeight="1">
      <c r="A18" s="37"/>
      <c r="B18" s="72" t="s">
        <v>123</v>
      </c>
      <c r="C18" s="43" t="s">
        <v>129</v>
      </c>
      <c r="D18" s="73">
        <f t="shared" si="14"/>
        <v>33252</v>
      </c>
      <c r="E18" s="73">
        <f t="shared" si="15"/>
        <v>33255.26</v>
      </c>
      <c r="F18" s="30">
        <v>29838.3</v>
      </c>
      <c r="G18" s="30">
        <v>28559.07</v>
      </c>
      <c r="H18" s="30">
        <v>3370</v>
      </c>
      <c r="I18" s="32">
        <v>4649.2299999999996</v>
      </c>
      <c r="J18" s="32">
        <v>43.7</v>
      </c>
      <c r="K18" s="32">
        <v>46.96</v>
      </c>
      <c r="L18" s="32">
        <v>0</v>
      </c>
      <c r="M18" s="32">
        <v>0</v>
      </c>
      <c r="N18" s="142">
        <f>E18/D18</f>
        <v>1.0000980392156864</v>
      </c>
      <c r="O18" s="60" t="s">
        <v>139</v>
      </c>
      <c r="P18" s="60" t="s">
        <v>243</v>
      </c>
      <c r="Q18" s="24"/>
    </row>
    <row r="19" spans="1:17" s="23" customFormat="1" ht="181.5" customHeight="1">
      <c r="A19" s="37"/>
      <c r="B19" s="74" t="s">
        <v>124</v>
      </c>
      <c r="C19" s="43" t="s">
        <v>130</v>
      </c>
      <c r="D19" s="73">
        <f t="shared" si="14"/>
        <v>25263.3</v>
      </c>
      <c r="E19" s="73">
        <f t="shared" si="15"/>
        <v>24274.639999999999</v>
      </c>
      <c r="F19" s="30">
        <v>25263.3</v>
      </c>
      <c r="G19" s="30">
        <v>24274.639999999999</v>
      </c>
      <c r="H19" s="30">
        <v>0</v>
      </c>
      <c r="I19" s="32">
        <v>0</v>
      </c>
      <c r="J19" s="32">
        <v>0</v>
      </c>
      <c r="K19" s="32">
        <v>0</v>
      </c>
      <c r="L19" s="32">
        <v>0</v>
      </c>
      <c r="M19" s="32">
        <v>0</v>
      </c>
      <c r="N19" s="142">
        <f t="shared" ref="N19:N20" si="16">E19/D19</f>
        <v>0.96086576179675653</v>
      </c>
      <c r="O19" s="60" t="s">
        <v>140</v>
      </c>
      <c r="P19" s="60" t="s">
        <v>220</v>
      </c>
      <c r="Q19" s="24"/>
    </row>
    <row r="20" spans="1:17" s="23" customFormat="1" ht="108.75" customHeight="1">
      <c r="A20" s="37"/>
      <c r="B20" s="72" t="s">
        <v>125</v>
      </c>
      <c r="C20" s="43" t="s">
        <v>129</v>
      </c>
      <c r="D20" s="73">
        <f t="shared" si="14"/>
        <v>2965.1</v>
      </c>
      <c r="E20" s="73">
        <f t="shared" si="15"/>
        <v>2965.07</v>
      </c>
      <c r="F20" s="30">
        <v>2965.1</v>
      </c>
      <c r="G20" s="30">
        <v>2905.77</v>
      </c>
      <c r="H20" s="30">
        <v>0</v>
      </c>
      <c r="I20" s="30">
        <v>59.3</v>
      </c>
      <c r="J20" s="30">
        <v>0</v>
      </c>
      <c r="K20" s="30">
        <v>0</v>
      </c>
      <c r="L20" s="32">
        <v>0</v>
      </c>
      <c r="M20" s="32">
        <v>0</v>
      </c>
      <c r="N20" s="142">
        <f t="shared" si="16"/>
        <v>0.99998988229739305</v>
      </c>
      <c r="O20" s="60" t="s">
        <v>141</v>
      </c>
      <c r="P20" s="60" t="s">
        <v>209</v>
      </c>
      <c r="Q20" s="24"/>
    </row>
    <row r="21" spans="1:17" ht="67.5" customHeight="1">
      <c r="A21" s="37"/>
      <c r="B21" s="38" t="s">
        <v>46</v>
      </c>
      <c r="C21" s="36"/>
      <c r="D21" s="68">
        <f>F21+H21+J21+L21</f>
        <v>125623.90000000001</v>
      </c>
      <c r="E21" s="68">
        <f>G21+I21+K21+M21</f>
        <v>124782.91</v>
      </c>
      <c r="F21" s="68">
        <f>SUM(F22:F24)</f>
        <v>0</v>
      </c>
      <c r="G21" s="68">
        <f t="shared" ref="G21:M21" si="17">SUM(G22:G24)</f>
        <v>0</v>
      </c>
      <c r="H21" s="68">
        <f t="shared" si="17"/>
        <v>3160.1</v>
      </c>
      <c r="I21" s="68">
        <f t="shared" si="17"/>
        <v>3160.13</v>
      </c>
      <c r="J21" s="68">
        <f t="shared" si="17"/>
        <v>122463.8</v>
      </c>
      <c r="K21" s="68">
        <f t="shared" si="17"/>
        <v>121622.78</v>
      </c>
      <c r="L21" s="68">
        <f t="shared" si="17"/>
        <v>0</v>
      </c>
      <c r="M21" s="68">
        <f t="shared" si="17"/>
        <v>0</v>
      </c>
      <c r="N21" s="142">
        <f t="shared" si="4"/>
        <v>0.99330549362024256</v>
      </c>
      <c r="O21" s="28"/>
      <c r="P21" s="26"/>
      <c r="Q21" s="6"/>
    </row>
    <row r="22" spans="1:17" s="23" customFormat="1" ht="210" customHeight="1">
      <c r="A22" s="37"/>
      <c r="B22" s="38" t="s">
        <v>49</v>
      </c>
      <c r="C22" s="36" t="s">
        <v>144</v>
      </c>
      <c r="D22" s="73">
        <f t="shared" ref="D22:D24" si="18">F22+H22+J22+L22</f>
        <v>125373.90000000001</v>
      </c>
      <c r="E22" s="73">
        <f t="shared" ref="E22:E24" si="19">G22+I22+K22+M22</f>
        <v>124558.16</v>
      </c>
      <c r="F22" s="32">
        <v>0</v>
      </c>
      <c r="G22" s="32">
        <v>0</v>
      </c>
      <c r="H22" s="32">
        <v>3160.1</v>
      </c>
      <c r="I22" s="32">
        <v>3160.13</v>
      </c>
      <c r="J22" s="30">
        <v>122213.8</v>
      </c>
      <c r="K22" s="30">
        <v>121398.03</v>
      </c>
      <c r="L22" s="32">
        <v>0</v>
      </c>
      <c r="M22" s="32">
        <v>0</v>
      </c>
      <c r="N22" s="142">
        <f t="shared" si="4"/>
        <v>0.99349354211682017</v>
      </c>
      <c r="O22" s="60" t="s">
        <v>142</v>
      </c>
      <c r="P22" s="60" t="s">
        <v>203</v>
      </c>
      <c r="Q22" s="24"/>
    </row>
    <row r="23" spans="1:17" s="23" customFormat="1" ht="118.5" customHeight="1">
      <c r="A23" s="37"/>
      <c r="B23" s="38" t="s">
        <v>50</v>
      </c>
      <c r="C23" s="36" t="s">
        <v>145</v>
      </c>
      <c r="D23" s="73">
        <f>F23+H23+J23+L23</f>
        <v>250</v>
      </c>
      <c r="E23" s="73">
        <f t="shared" ref="E23" si="20">G23+I23+K23+M23</f>
        <v>224.75</v>
      </c>
      <c r="F23" s="32">
        <v>0</v>
      </c>
      <c r="G23" s="32">
        <v>0</v>
      </c>
      <c r="H23" s="32">
        <v>0</v>
      </c>
      <c r="I23" s="32">
        <v>0</v>
      </c>
      <c r="J23" s="32">
        <v>250</v>
      </c>
      <c r="K23" s="32">
        <v>224.75</v>
      </c>
      <c r="L23" s="32">
        <v>0</v>
      </c>
      <c r="M23" s="32">
        <v>0</v>
      </c>
      <c r="N23" s="142">
        <f t="shared" ref="N23" si="21">E23/D23</f>
        <v>0.89900000000000002</v>
      </c>
      <c r="O23" s="60" t="s">
        <v>147</v>
      </c>
      <c r="P23" s="60" t="s">
        <v>244</v>
      </c>
      <c r="Q23" s="24"/>
    </row>
    <row r="24" spans="1:17" s="23" customFormat="1" ht="129" customHeight="1">
      <c r="A24" s="37"/>
      <c r="B24" s="38" t="s">
        <v>101</v>
      </c>
      <c r="C24" s="69" t="s">
        <v>146</v>
      </c>
      <c r="D24" s="73">
        <f t="shared" si="18"/>
        <v>0</v>
      </c>
      <c r="E24" s="73">
        <f t="shared" si="19"/>
        <v>0</v>
      </c>
      <c r="F24" s="32">
        <v>0</v>
      </c>
      <c r="G24" s="32">
        <v>0</v>
      </c>
      <c r="H24" s="32">
        <v>0</v>
      </c>
      <c r="I24" s="32">
        <v>0</v>
      </c>
      <c r="J24" s="32">
        <v>0</v>
      </c>
      <c r="K24" s="32">
        <v>0</v>
      </c>
      <c r="L24" s="32">
        <v>0</v>
      </c>
      <c r="M24" s="32">
        <v>0</v>
      </c>
      <c r="N24" s="142">
        <v>1</v>
      </c>
      <c r="O24" s="60" t="s">
        <v>148</v>
      </c>
      <c r="P24" s="60" t="s">
        <v>245</v>
      </c>
      <c r="Q24" s="24"/>
    </row>
    <row r="25" spans="1:17" ht="70.5" customHeight="1">
      <c r="A25" s="37"/>
      <c r="B25" s="38" t="s">
        <v>93</v>
      </c>
      <c r="C25" s="36"/>
      <c r="D25" s="68">
        <f>D26+D27+D28</f>
        <v>17611</v>
      </c>
      <c r="E25" s="68">
        <f t="shared" ref="E25:M25" si="22">E26+E27+E28</f>
        <v>17609.02</v>
      </c>
      <c r="F25" s="68">
        <f t="shared" si="22"/>
        <v>0</v>
      </c>
      <c r="G25" s="68">
        <f t="shared" si="22"/>
        <v>0</v>
      </c>
      <c r="H25" s="68">
        <f t="shared" si="22"/>
        <v>11270.2</v>
      </c>
      <c r="I25" s="68">
        <f t="shared" si="22"/>
        <v>11270.170000000002</v>
      </c>
      <c r="J25" s="68">
        <f t="shared" si="22"/>
        <v>6340.8</v>
      </c>
      <c r="K25" s="68">
        <f t="shared" si="22"/>
        <v>6338.85</v>
      </c>
      <c r="L25" s="68">
        <f t="shared" si="22"/>
        <v>0</v>
      </c>
      <c r="M25" s="68">
        <f t="shared" si="22"/>
        <v>0</v>
      </c>
      <c r="N25" s="142">
        <f t="shared" si="4"/>
        <v>0.99988757026858222</v>
      </c>
      <c r="O25" s="26"/>
      <c r="P25" s="26"/>
      <c r="Q25" s="6"/>
    </row>
    <row r="26" spans="1:17" s="23" customFormat="1" ht="144" customHeight="1">
      <c r="A26" s="37"/>
      <c r="B26" s="38" t="s">
        <v>51</v>
      </c>
      <c r="C26" s="36" t="s">
        <v>150</v>
      </c>
      <c r="D26" s="30">
        <f t="shared" ref="D26:D27" si="23">F26+H26+J26+L26</f>
        <v>12381.8</v>
      </c>
      <c r="E26" s="30">
        <f t="shared" ref="E26:E27" si="24">G26+I26+K26+M26</f>
        <v>12379.82</v>
      </c>
      <c r="F26" s="32">
        <v>0</v>
      </c>
      <c r="G26" s="32">
        <v>0</v>
      </c>
      <c r="H26" s="30">
        <v>8727.9</v>
      </c>
      <c r="I26" s="30">
        <v>8727.8700000000008</v>
      </c>
      <c r="J26" s="30">
        <v>3653.9</v>
      </c>
      <c r="K26" s="30">
        <v>3651.95</v>
      </c>
      <c r="L26" s="32">
        <v>0</v>
      </c>
      <c r="M26" s="32">
        <v>0</v>
      </c>
      <c r="N26" s="142">
        <f t="shared" si="4"/>
        <v>0.99984008787090728</v>
      </c>
      <c r="O26" s="60" t="s">
        <v>149</v>
      </c>
      <c r="P26" s="60" t="s">
        <v>246</v>
      </c>
      <c r="Q26" s="24"/>
    </row>
    <row r="27" spans="1:17" s="23" customFormat="1" ht="66" customHeight="1">
      <c r="A27" s="37"/>
      <c r="B27" s="38" t="s">
        <v>52</v>
      </c>
      <c r="C27" s="36" t="s">
        <v>151</v>
      </c>
      <c r="D27" s="30">
        <f t="shared" si="23"/>
        <v>5229.2000000000007</v>
      </c>
      <c r="E27" s="30">
        <f t="shared" si="24"/>
        <v>5229.2000000000007</v>
      </c>
      <c r="F27" s="32">
        <v>0</v>
      </c>
      <c r="G27" s="32">
        <v>0</v>
      </c>
      <c r="H27" s="30">
        <v>2542.3000000000002</v>
      </c>
      <c r="I27" s="30">
        <v>2542.3000000000002</v>
      </c>
      <c r="J27" s="30">
        <v>2686.9</v>
      </c>
      <c r="K27" s="30">
        <v>2686.9</v>
      </c>
      <c r="L27" s="32">
        <v>0</v>
      </c>
      <c r="M27" s="32">
        <v>0</v>
      </c>
      <c r="N27" s="142">
        <f t="shared" si="4"/>
        <v>1</v>
      </c>
      <c r="O27" s="60" t="s">
        <v>152</v>
      </c>
      <c r="P27" s="60" t="s">
        <v>221</v>
      </c>
      <c r="Q27" s="24"/>
    </row>
    <row r="28" spans="1:17" s="23" customFormat="1" ht="127.5" customHeight="1">
      <c r="A28" s="37"/>
      <c r="B28" s="38" t="s">
        <v>90</v>
      </c>
      <c r="C28" s="36" t="s">
        <v>129</v>
      </c>
      <c r="D28" s="30">
        <f t="shared" ref="D28" si="25">F28+H28+J28+L28</f>
        <v>0</v>
      </c>
      <c r="E28" s="30">
        <f t="shared" ref="E28" si="26">G28+I28+K28+M28</f>
        <v>0</v>
      </c>
      <c r="F28" s="75">
        <v>0</v>
      </c>
      <c r="G28" s="75">
        <v>0</v>
      </c>
      <c r="H28" s="73">
        <v>0</v>
      </c>
      <c r="I28" s="73">
        <v>0</v>
      </c>
      <c r="J28" s="73">
        <v>0</v>
      </c>
      <c r="K28" s="73">
        <v>0</v>
      </c>
      <c r="L28" s="73">
        <v>0</v>
      </c>
      <c r="M28" s="73">
        <v>0</v>
      </c>
      <c r="N28" s="142">
        <v>1</v>
      </c>
      <c r="O28" s="40" t="s">
        <v>153</v>
      </c>
      <c r="P28" s="120"/>
      <c r="Q28" s="24"/>
    </row>
    <row r="29" spans="1:17" ht="47.25" customHeight="1">
      <c r="A29" s="37"/>
      <c r="B29" s="38" t="s">
        <v>47</v>
      </c>
      <c r="C29" s="65"/>
      <c r="D29" s="68">
        <f>F29+H29+J29+L29</f>
        <v>1049.9000000000001</v>
      </c>
      <c r="E29" s="68">
        <f>G29+I29+K29+M29</f>
        <v>1048</v>
      </c>
      <c r="F29" s="68">
        <f>SUM(F30:F31)</f>
        <v>0</v>
      </c>
      <c r="G29" s="68">
        <f t="shared" ref="G29:M29" si="27">SUM(G30:G31)</f>
        <v>0</v>
      </c>
      <c r="H29" s="68">
        <f t="shared" si="27"/>
        <v>0</v>
      </c>
      <c r="I29" s="68">
        <f t="shared" si="27"/>
        <v>0</v>
      </c>
      <c r="J29" s="68">
        <f t="shared" si="27"/>
        <v>1049.9000000000001</v>
      </c>
      <c r="K29" s="68">
        <f t="shared" si="27"/>
        <v>1048</v>
      </c>
      <c r="L29" s="68">
        <f t="shared" si="27"/>
        <v>0</v>
      </c>
      <c r="M29" s="68">
        <f t="shared" si="27"/>
        <v>0</v>
      </c>
      <c r="N29" s="142">
        <f t="shared" si="4"/>
        <v>0.99819030383846075</v>
      </c>
      <c r="O29" s="29"/>
      <c r="P29" s="26"/>
      <c r="Q29" s="6"/>
    </row>
    <row r="30" spans="1:17" s="23" customFormat="1" ht="115.5" customHeight="1">
      <c r="A30" s="44"/>
      <c r="B30" s="38" t="s">
        <v>99</v>
      </c>
      <c r="C30" s="65" t="s">
        <v>155</v>
      </c>
      <c r="D30" s="73">
        <f t="shared" ref="D30:D31" si="28">F30+H30+J30+L30</f>
        <v>1049.9000000000001</v>
      </c>
      <c r="E30" s="73">
        <f t="shared" ref="E30:E31" si="29">G30+I30+K30+M30</f>
        <v>1048</v>
      </c>
      <c r="F30" s="73">
        <v>0</v>
      </c>
      <c r="G30" s="73">
        <v>0</v>
      </c>
      <c r="H30" s="73">
        <v>0</v>
      </c>
      <c r="I30" s="73">
        <v>0</v>
      </c>
      <c r="J30" s="73">
        <v>1049.9000000000001</v>
      </c>
      <c r="K30" s="73">
        <v>1048</v>
      </c>
      <c r="L30" s="73">
        <v>0</v>
      </c>
      <c r="M30" s="73">
        <v>0</v>
      </c>
      <c r="N30" s="142">
        <f t="shared" si="4"/>
        <v>0.99819030383846075</v>
      </c>
      <c r="O30" s="40" t="s">
        <v>154</v>
      </c>
      <c r="P30" s="40" t="s">
        <v>247</v>
      </c>
      <c r="Q30" s="24"/>
    </row>
    <row r="31" spans="1:17" s="23" customFormat="1" ht="111.75" customHeight="1">
      <c r="A31" s="44"/>
      <c r="B31" s="38" t="s">
        <v>100</v>
      </c>
      <c r="C31" s="65" t="s">
        <v>156</v>
      </c>
      <c r="D31" s="73">
        <f t="shared" si="28"/>
        <v>0</v>
      </c>
      <c r="E31" s="73">
        <f t="shared" si="29"/>
        <v>0</v>
      </c>
      <c r="F31" s="73">
        <v>0</v>
      </c>
      <c r="G31" s="73">
        <v>0</v>
      </c>
      <c r="H31" s="73">
        <v>0</v>
      </c>
      <c r="I31" s="73">
        <v>0</v>
      </c>
      <c r="J31" s="73">
        <v>0</v>
      </c>
      <c r="K31" s="73">
        <v>0</v>
      </c>
      <c r="L31" s="73">
        <v>0</v>
      </c>
      <c r="M31" s="73">
        <v>0</v>
      </c>
      <c r="N31" s="142">
        <v>1</v>
      </c>
      <c r="O31" s="40" t="s">
        <v>157</v>
      </c>
      <c r="P31" s="120"/>
      <c r="Q31" s="24"/>
    </row>
    <row r="32" spans="1:17" s="119" customFormat="1" ht="25.5" customHeight="1">
      <c r="A32" s="121" t="s">
        <v>115</v>
      </c>
      <c r="B32" s="180" t="s">
        <v>5</v>
      </c>
      <c r="C32" s="180"/>
      <c r="D32" s="180"/>
      <c r="E32" s="180"/>
      <c r="F32" s="180"/>
      <c r="G32" s="180"/>
      <c r="H32" s="180"/>
      <c r="I32" s="180"/>
      <c r="J32" s="180"/>
      <c r="K32" s="180"/>
      <c r="L32" s="180"/>
      <c r="M32" s="180"/>
      <c r="N32" s="180"/>
      <c r="O32" s="180"/>
      <c r="P32" s="180"/>
      <c r="Q32" s="118"/>
    </row>
    <row r="33" spans="1:17" s="119" customFormat="1" ht="19.5" customHeight="1">
      <c r="A33" s="45"/>
      <c r="B33" s="150" t="s">
        <v>14</v>
      </c>
      <c r="C33" s="157"/>
      <c r="D33" s="33">
        <f>F33+H33+J33+L33</f>
        <v>64077.4</v>
      </c>
      <c r="E33" s="33">
        <f>G33+I33+K33+M33</f>
        <v>61706.149999999994</v>
      </c>
      <c r="F33" s="33">
        <f>F34+F35</f>
        <v>21832</v>
      </c>
      <c r="G33" s="33">
        <f t="shared" ref="G33:M33" si="30">G34+G35</f>
        <v>21129.13</v>
      </c>
      <c r="H33" s="33">
        <f t="shared" si="30"/>
        <v>21895.5</v>
      </c>
      <c r="I33" s="33">
        <f t="shared" si="30"/>
        <v>22281.29</v>
      </c>
      <c r="J33" s="33">
        <f t="shared" si="30"/>
        <v>20349.900000000001</v>
      </c>
      <c r="K33" s="33">
        <f t="shared" si="30"/>
        <v>18295.73</v>
      </c>
      <c r="L33" s="33">
        <f t="shared" si="30"/>
        <v>0</v>
      </c>
      <c r="M33" s="33">
        <f t="shared" si="30"/>
        <v>0</v>
      </c>
      <c r="N33" s="141">
        <f t="shared" ref="N33" si="31">E33/D33</f>
        <v>0.96299397291400701</v>
      </c>
      <c r="O33" s="39"/>
      <c r="P33" s="39"/>
      <c r="Q33" s="118"/>
    </row>
    <row r="34" spans="1:17" s="23" customFormat="1" ht="84.75" customHeight="1">
      <c r="A34" s="37"/>
      <c r="B34" s="38" t="s">
        <v>6</v>
      </c>
      <c r="C34" s="36" t="s">
        <v>105</v>
      </c>
      <c r="D34" s="30">
        <f t="shared" ref="D34:D35" si="32">F34+H34+J34+L34</f>
        <v>50254.600000000006</v>
      </c>
      <c r="E34" s="30">
        <f t="shared" ref="E34:E35" si="33">G34+I34+K34+M34</f>
        <v>48240.960000000006</v>
      </c>
      <c r="F34" s="32">
        <v>21832</v>
      </c>
      <c r="G34" s="32">
        <v>21129.13</v>
      </c>
      <c r="H34" s="30">
        <v>8072.7</v>
      </c>
      <c r="I34" s="30">
        <v>8816.1</v>
      </c>
      <c r="J34" s="30">
        <v>20349.900000000001</v>
      </c>
      <c r="K34" s="30">
        <v>18295.73</v>
      </c>
      <c r="L34" s="32">
        <v>0</v>
      </c>
      <c r="M34" s="32">
        <v>0</v>
      </c>
      <c r="N34" s="142">
        <f t="shared" ref="N34:N35" si="34">E34/D34</f>
        <v>0.95993123017594406</v>
      </c>
      <c r="O34" s="40" t="s">
        <v>104</v>
      </c>
      <c r="P34" s="122" t="s">
        <v>248</v>
      </c>
      <c r="Q34" s="24"/>
    </row>
    <row r="35" spans="1:17" s="23" customFormat="1" ht="81.75" customHeight="1">
      <c r="A35" s="37"/>
      <c r="B35" s="38" t="s">
        <v>7</v>
      </c>
      <c r="C35" s="36" t="s">
        <v>107</v>
      </c>
      <c r="D35" s="30">
        <f t="shared" si="32"/>
        <v>13822.8</v>
      </c>
      <c r="E35" s="30">
        <f t="shared" si="33"/>
        <v>13465.19</v>
      </c>
      <c r="F35" s="32">
        <v>0</v>
      </c>
      <c r="G35" s="32">
        <v>0</v>
      </c>
      <c r="H35" s="30">
        <v>13822.8</v>
      </c>
      <c r="I35" s="30">
        <v>13465.19</v>
      </c>
      <c r="J35" s="30">
        <v>0</v>
      </c>
      <c r="K35" s="30">
        <v>0</v>
      </c>
      <c r="L35" s="32">
        <v>0</v>
      </c>
      <c r="M35" s="32">
        <v>0</v>
      </c>
      <c r="N35" s="142">
        <f t="shared" si="34"/>
        <v>0.9741289753161444</v>
      </c>
      <c r="O35" s="40" t="s">
        <v>106</v>
      </c>
      <c r="P35" s="122" t="s">
        <v>249</v>
      </c>
      <c r="Q35" s="24"/>
    </row>
    <row r="36" spans="1:17" s="133" customFormat="1" ht="36.75" customHeight="1">
      <c r="A36" s="121">
        <v>3</v>
      </c>
      <c r="B36" s="181" t="s">
        <v>8</v>
      </c>
      <c r="C36" s="181"/>
      <c r="D36" s="168"/>
      <c r="E36" s="168"/>
      <c r="F36" s="170"/>
      <c r="G36" s="170"/>
      <c r="H36" s="170"/>
      <c r="I36" s="170"/>
      <c r="J36" s="170"/>
      <c r="K36" s="170"/>
      <c r="L36" s="170"/>
      <c r="M36" s="170"/>
      <c r="N36" s="170"/>
      <c r="O36" s="168"/>
      <c r="P36" s="168"/>
      <c r="Q36" s="132"/>
    </row>
    <row r="37" spans="1:17" s="23" customFormat="1" ht="34.5" customHeight="1">
      <c r="A37" s="82"/>
      <c r="B37" s="150" t="s">
        <v>14</v>
      </c>
      <c r="C37" s="152"/>
      <c r="D37" s="33">
        <f>F37+H37+J37+L37</f>
        <v>467041.5</v>
      </c>
      <c r="E37" s="33">
        <f>G37+I37+K37+M37</f>
        <v>394558.05999999994</v>
      </c>
      <c r="F37" s="31">
        <f>F38+F39+F40+F42+F44+F45+F46</f>
        <v>111639.3</v>
      </c>
      <c r="G37" s="31">
        <f t="shared" ref="G37:M37" si="35">G38+G39+G40+G42+G44+G45+G46</f>
        <v>120675.66</v>
      </c>
      <c r="H37" s="31">
        <f t="shared" si="35"/>
        <v>249628</v>
      </c>
      <c r="I37" s="31">
        <f t="shared" si="35"/>
        <v>168552.66999999998</v>
      </c>
      <c r="J37" s="31">
        <f t="shared" si="35"/>
        <v>105774.2</v>
      </c>
      <c r="K37" s="31">
        <f t="shared" si="35"/>
        <v>105329.73000000001</v>
      </c>
      <c r="L37" s="31">
        <f t="shared" si="35"/>
        <v>0</v>
      </c>
      <c r="M37" s="31">
        <f t="shared" si="35"/>
        <v>0</v>
      </c>
      <c r="N37" s="141">
        <f t="shared" ref="N37:N45" si="36">E37/D37</f>
        <v>0.84480299930520075</v>
      </c>
      <c r="O37" s="117"/>
      <c r="P37" s="117"/>
      <c r="Q37" s="24"/>
    </row>
    <row r="38" spans="1:17" s="23" customFormat="1" ht="83.25" customHeight="1">
      <c r="A38" s="37"/>
      <c r="B38" s="41" t="s">
        <v>9</v>
      </c>
      <c r="C38" s="42" t="s">
        <v>159</v>
      </c>
      <c r="D38" s="30">
        <f t="shared" ref="D38:D45" si="37">F38+H38+J38+L38</f>
        <v>48575.700000000004</v>
      </c>
      <c r="E38" s="30">
        <f t="shared" ref="E38:E45" si="38">G38+I38+K38+M38</f>
        <v>48575.700000000004</v>
      </c>
      <c r="F38" s="30">
        <v>0</v>
      </c>
      <c r="G38" s="30">
        <v>8529.57</v>
      </c>
      <c r="H38" s="30">
        <v>35428.300000000003</v>
      </c>
      <c r="I38" s="30">
        <v>26898.73</v>
      </c>
      <c r="J38" s="30">
        <v>13147.4</v>
      </c>
      <c r="K38" s="30">
        <v>13147.4</v>
      </c>
      <c r="L38" s="30">
        <v>0</v>
      </c>
      <c r="M38" s="30">
        <v>0</v>
      </c>
      <c r="N38" s="142">
        <f t="shared" si="36"/>
        <v>1</v>
      </c>
      <c r="O38" s="127" t="s">
        <v>264</v>
      </c>
      <c r="P38" s="40" t="s">
        <v>265</v>
      </c>
      <c r="Q38" s="24"/>
    </row>
    <row r="39" spans="1:17" s="23" customFormat="1" ht="123" customHeight="1">
      <c r="A39" s="37"/>
      <c r="B39" s="38" t="s">
        <v>10</v>
      </c>
      <c r="C39" s="36" t="s">
        <v>158</v>
      </c>
      <c r="D39" s="30">
        <f t="shared" si="37"/>
        <v>45647.1</v>
      </c>
      <c r="E39" s="30">
        <f t="shared" si="38"/>
        <v>42688.67</v>
      </c>
      <c r="F39" s="30">
        <v>0</v>
      </c>
      <c r="G39" s="30">
        <v>0</v>
      </c>
      <c r="H39" s="30">
        <v>32070.5</v>
      </c>
      <c r="I39" s="30">
        <v>29112.12</v>
      </c>
      <c r="J39" s="30">
        <v>13576.6</v>
      </c>
      <c r="K39" s="30">
        <v>13576.55</v>
      </c>
      <c r="L39" s="30">
        <v>0</v>
      </c>
      <c r="M39" s="30">
        <v>0</v>
      </c>
      <c r="N39" s="142">
        <f t="shared" si="36"/>
        <v>0.93518909196860256</v>
      </c>
      <c r="O39" s="127" t="s">
        <v>266</v>
      </c>
      <c r="P39" s="40" t="s">
        <v>280</v>
      </c>
      <c r="Q39" s="24"/>
    </row>
    <row r="40" spans="1:17" ht="282" customHeight="1">
      <c r="A40" s="37"/>
      <c r="B40" s="38" t="s">
        <v>11</v>
      </c>
      <c r="C40" s="42" t="s">
        <v>160</v>
      </c>
      <c r="D40" s="30">
        <f t="shared" si="37"/>
        <v>58612.799999999996</v>
      </c>
      <c r="E40" s="30">
        <f t="shared" si="38"/>
        <v>49320.630000000005</v>
      </c>
      <c r="F40" s="30">
        <v>0</v>
      </c>
      <c r="G40" s="30">
        <v>0</v>
      </c>
      <c r="H40" s="30">
        <v>55123.6</v>
      </c>
      <c r="I40" s="30">
        <v>45877.29</v>
      </c>
      <c r="J40" s="30">
        <v>3489.2</v>
      </c>
      <c r="K40" s="30">
        <v>3443.34</v>
      </c>
      <c r="L40" s="30">
        <v>0</v>
      </c>
      <c r="M40" s="30">
        <v>0</v>
      </c>
      <c r="N40" s="142">
        <f t="shared" si="36"/>
        <v>0.84146517484235539</v>
      </c>
      <c r="O40" s="127" t="s">
        <v>267</v>
      </c>
      <c r="P40" s="51" t="s">
        <v>268</v>
      </c>
      <c r="Q40" s="6"/>
    </row>
    <row r="41" spans="1:17" ht="345.75" customHeight="1">
      <c r="A41" s="37"/>
      <c r="B41" s="38"/>
      <c r="C41" s="42"/>
      <c r="D41" s="30"/>
      <c r="E41" s="30"/>
      <c r="F41" s="30"/>
      <c r="G41" s="30"/>
      <c r="H41" s="30"/>
      <c r="I41" s="30"/>
      <c r="J41" s="30"/>
      <c r="K41" s="30"/>
      <c r="L41" s="30"/>
      <c r="M41" s="30"/>
      <c r="N41" s="142"/>
      <c r="O41" s="127" t="s">
        <v>281</v>
      </c>
      <c r="P41" s="128" t="s">
        <v>269</v>
      </c>
      <c r="Q41" s="6"/>
    </row>
    <row r="42" spans="1:17" s="14" customFormat="1" ht="297.75" customHeight="1">
      <c r="A42" s="37"/>
      <c r="B42" s="72" t="s">
        <v>12</v>
      </c>
      <c r="C42" s="43" t="s">
        <v>161</v>
      </c>
      <c r="D42" s="30">
        <f t="shared" si="37"/>
        <v>75766.5</v>
      </c>
      <c r="E42" s="30">
        <f t="shared" si="38"/>
        <v>75373.900000000009</v>
      </c>
      <c r="F42" s="30">
        <v>0</v>
      </c>
      <c r="G42" s="30">
        <v>0</v>
      </c>
      <c r="H42" s="30">
        <v>1193.5999999999999</v>
      </c>
      <c r="I42" s="30">
        <v>1191.74</v>
      </c>
      <c r="J42" s="30">
        <v>74572.899999999994</v>
      </c>
      <c r="K42" s="30">
        <v>74182.16</v>
      </c>
      <c r="L42" s="30">
        <v>0</v>
      </c>
      <c r="M42" s="30">
        <v>0</v>
      </c>
      <c r="N42" s="142">
        <f t="shared" si="36"/>
        <v>0.99481829040539038</v>
      </c>
      <c r="O42" s="40" t="s">
        <v>270</v>
      </c>
      <c r="P42" s="40" t="s">
        <v>282</v>
      </c>
      <c r="Q42" s="10"/>
    </row>
    <row r="43" spans="1:17" s="14" customFormat="1" ht="302.25" customHeight="1">
      <c r="A43" s="37"/>
      <c r="B43" s="72"/>
      <c r="C43" s="43"/>
      <c r="D43" s="30"/>
      <c r="E43" s="30"/>
      <c r="F43" s="30"/>
      <c r="G43" s="30"/>
      <c r="H43" s="30"/>
      <c r="I43" s="30"/>
      <c r="J43" s="30"/>
      <c r="K43" s="30"/>
      <c r="L43" s="30"/>
      <c r="M43" s="30"/>
      <c r="N43" s="142"/>
      <c r="O43" s="129" t="s">
        <v>206</v>
      </c>
      <c r="P43" s="40" t="s">
        <v>271</v>
      </c>
      <c r="Q43" s="10"/>
    </row>
    <row r="44" spans="1:17" ht="99.75" customHeight="1">
      <c r="A44" s="37"/>
      <c r="B44" s="38" t="s">
        <v>13</v>
      </c>
      <c r="C44" s="36" t="s">
        <v>162</v>
      </c>
      <c r="D44" s="30">
        <f t="shared" si="37"/>
        <v>949.7</v>
      </c>
      <c r="E44" s="30">
        <f t="shared" si="38"/>
        <v>949.69</v>
      </c>
      <c r="F44" s="30">
        <v>0</v>
      </c>
      <c r="G44" s="30">
        <v>0</v>
      </c>
      <c r="H44" s="30">
        <v>0</v>
      </c>
      <c r="I44" s="30">
        <v>0</v>
      </c>
      <c r="J44" s="30">
        <v>949.7</v>
      </c>
      <c r="K44" s="30">
        <v>949.69</v>
      </c>
      <c r="L44" s="30">
        <v>0</v>
      </c>
      <c r="M44" s="30">
        <v>0</v>
      </c>
      <c r="N44" s="142">
        <f t="shared" si="36"/>
        <v>0.99998947035906072</v>
      </c>
      <c r="O44" s="60" t="s">
        <v>163</v>
      </c>
      <c r="P44" s="40" t="s">
        <v>223</v>
      </c>
      <c r="Q44" s="6"/>
    </row>
    <row r="45" spans="1:17" ht="65.25" customHeight="1">
      <c r="A45" s="37"/>
      <c r="B45" s="38" t="s">
        <v>164</v>
      </c>
      <c r="C45" s="36" t="s">
        <v>162</v>
      </c>
      <c r="D45" s="30">
        <f t="shared" si="37"/>
        <v>118512.5</v>
      </c>
      <c r="E45" s="30">
        <f t="shared" si="38"/>
        <v>60319.06</v>
      </c>
      <c r="F45" s="30">
        <v>10000</v>
      </c>
      <c r="G45" s="30">
        <v>9800</v>
      </c>
      <c r="H45" s="30">
        <v>108511.9</v>
      </c>
      <c r="I45" s="30">
        <v>50518.46</v>
      </c>
      <c r="J45" s="30">
        <v>0.6</v>
      </c>
      <c r="K45" s="30">
        <v>0.6</v>
      </c>
      <c r="L45" s="30">
        <v>0</v>
      </c>
      <c r="M45" s="30">
        <v>0</v>
      </c>
      <c r="N45" s="142">
        <f t="shared" si="36"/>
        <v>0.50896791477692227</v>
      </c>
      <c r="O45" s="60" t="s">
        <v>272</v>
      </c>
      <c r="P45" s="40" t="s">
        <v>296</v>
      </c>
      <c r="Q45" s="6"/>
    </row>
    <row r="46" spans="1:17" s="23" customFormat="1" ht="114" customHeight="1">
      <c r="A46" s="76"/>
      <c r="B46" s="77" t="s">
        <v>165</v>
      </c>
      <c r="C46" s="81" t="s">
        <v>166</v>
      </c>
      <c r="D46" s="64">
        <f t="shared" ref="D46" si="39">F46+H46+J46+L46</f>
        <v>118977.2</v>
      </c>
      <c r="E46" s="64">
        <f t="shared" ref="E46" si="40">G46+I46+K46+M46</f>
        <v>117330.41</v>
      </c>
      <c r="F46" s="64">
        <v>101639.3</v>
      </c>
      <c r="G46" s="64">
        <v>102346.09</v>
      </c>
      <c r="H46" s="64">
        <v>17300.099999999999</v>
      </c>
      <c r="I46" s="64">
        <v>14954.33</v>
      </c>
      <c r="J46" s="64">
        <v>37.799999999999997</v>
      </c>
      <c r="K46" s="64">
        <v>29.99</v>
      </c>
      <c r="L46" s="64">
        <v>0</v>
      </c>
      <c r="M46" s="64">
        <v>0</v>
      </c>
      <c r="N46" s="143">
        <v>1</v>
      </c>
      <c r="O46" s="91" t="s">
        <v>199</v>
      </c>
      <c r="P46" s="116" t="s">
        <v>295</v>
      </c>
      <c r="Q46" s="24"/>
    </row>
    <row r="47" spans="1:17" s="131" customFormat="1" ht="39.75" customHeight="1">
      <c r="A47" s="121">
        <v>4</v>
      </c>
      <c r="B47" s="168" t="s">
        <v>214</v>
      </c>
      <c r="C47" s="168"/>
      <c r="D47" s="168"/>
      <c r="E47" s="168"/>
      <c r="F47" s="168"/>
      <c r="G47" s="168"/>
      <c r="H47" s="168"/>
      <c r="I47" s="168"/>
      <c r="J47" s="168"/>
      <c r="K47" s="168"/>
      <c r="L47" s="168"/>
      <c r="M47" s="168"/>
      <c r="N47" s="168"/>
      <c r="O47" s="168"/>
      <c r="P47" s="168"/>
      <c r="Q47" s="130"/>
    </row>
    <row r="48" spans="1:17" s="53" customFormat="1" ht="62.25" customHeight="1">
      <c r="A48" s="46"/>
      <c r="B48" s="153" t="s">
        <v>14</v>
      </c>
      <c r="C48" s="153"/>
      <c r="D48" s="33">
        <f t="shared" ref="D48:D50" si="41">F48+H48+J48+L48</f>
        <v>24943.200000000001</v>
      </c>
      <c r="E48" s="33">
        <f t="shared" ref="E48:E50" si="42">G48+I48+K48+M48</f>
        <v>24842.940000000002</v>
      </c>
      <c r="F48" s="31">
        <f t="shared" ref="F48:M48" si="43">F49+F50</f>
        <v>0</v>
      </c>
      <c r="G48" s="31">
        <f t="shared" si="43"/>
        <v>0</v>
      </c>
      <c r="H48" s="31">
        <f t="shared" si="43"/>
        <v>100</v>
      </c>
      <c r="I48" s="31">
        <f t="shared" si="43"/>
        <v>99.99</v>
      </c>
      <c r="J48" s="31">
        <f t="shared" si="43"/>
        <v>24843.200000000001</v>
      </c>
      <c r="K48" s="31">
        <f t="shared" si="43"/>
        <v>24742.95</v>
      </c>
      <c r="L48" s="31">
        <f t="shared" si="43"/>
        <v>0</v>
      </c>
      <c r="M48" s="31">
        <f t="shared" si="43"/>
        <v>0</v>
      </c>
      <c r="N48" s="141">
        <f t="shared" ref="N48:N49" si="44">E48/D48</f>
        <v>0.99598046762243819</v>
      </c>
      <c r="O48" s="60" t="s">
        <v>116</v>
      </c>
      <c r="P48" s="54"/>
      <c r="Q48" s="52"/>
    </row>
    <row r="49" spans="1:17" ht="227.25" customHeight="1">
      <c r="A49" s="44"/>
      <c r="B49" s="41" t="s">
        <v>94</v>
      </c>
      <c r="C49" s="42" t="s">
        <v>167</v>
      </c>
      <c r="D49" s="34">
        <f t="shared" si="41"/>
        <v>700.5</v>
      </c>
      <c r="E49" s="34">
        <f t="shared" si="42"/>
        <v>700.47</v>
      </c>
      <c r="F49" s="34">
        <v>0</v>
      </c>
      <c r="G49" s="34">
        <v>0</v>
      </c>
      <c r="H49" s="34">
        <v>0</v>
      </c>
      <c r="I49" s="34">
        <v>0</v>
      </c>
      <c r="J49" s="34">
        <v>700.5</v>
      </c>
      <c r="K49" s="34">
        <v>700.47</v>
      </c>
      <c r="L49" s="34">
        <v>0</v>
      </c>
      <c r="M49" s="34">
        <v>0</v>
      </c>
      <c r="N49" s="144">
        <f t="shared" si="44"/>
        <v>0.99995717344753754</v>
      </c>
      <c r="O49" s="129" t="s">
        <v>273</v>
      </c>
      <c r="P49" s="40" t="s">
        <v>275</v>
      </c>
      <c r="Q49" s="6"/>
    </row>
    <row r="50" spans="1:17" ht="199.5" customHeight="1">
      <c r="A50" s="37"/>
      <c r="B50" s="41" t="s">
        <v>62</v>
      </c>
      <c r="C50" s="42" t="s">
        <v>167</v>
      </c>
      <c r="D50" s="34">
        <f t="shared" si="41"/>
        <v>24242.7</v>
      </c>
      <c r="E50" s="34">
        <f t="shared" si="42"/>
        <v>24142.47</v>
      </c>
      <c r="F50" s="30">
        <v>0</v>
      </c>
      <c r="G50" s="30">
        <v>0</v>
      </c>
      <c r="H50" s="30">
        <v>100</v>
      </c>
      <c r="I50" s="30">
        <v>99.99</v>
      </c>
      <c r="J50" s="30">
        <v>24142.7</v>
      </c>
      <c r="K50" s="30">
        <v>24042.48</v>
      </c>
      <c r="L50" s="30">
        <v>0</v>
      </c>
      <c r="M50" s="30">
        <v>0</v>
      </c>
      <c r="N50" s="142">
        <f>E50/D50</f>
        <v>0.99586555952926037</v>
      </c>
      <c r="O50" s="93" t="s">
        <v>274</v>
      </c>
      <c r="P50" s="40" t="s">
        <v>276</v>
      </c>
      <c r="Q50" s="6"/>
    </row>
    <row r="51" spans="1:17" s="23" customFormat="1" ht="33" customHeight="1">
      <c r="A51" s="61">
        <v>5</v>
      </c>
      <c r="B51" s="168" t="s">
        <v>15</v>
      </c>
      <c r="C51" s="168"/>
      <c r="D51" s="168"/>
      <c r="E51" s="168"/>
      <c r="F51" s="170"/>
      <c r="G51" s="170"/>
      <c r="H51" s="170"/>
      <c r="I51" s="170"/>
      <c r="J51" s="170"/>
      <c r="K51" s="170"/>
      <c r="L51" s="170"/>
      <c r="M51" s="170"/>
      <c r="N51" s="168"/>
      <c r="O51" s="168"/>
      <c r="P51" s="168"/>
      <c r="Q51" s="24"/>
    </row>
    <row r="52" spans="1:17" s="23" customFormat="1" ht="35.25" customHeight="1">
      <c r="A52" s="37"/>
      <c r="B52" s="150" t="s">
        <v>14</v>
      </c>
      <c r="C52" s="151"/>
      <c r="D52" s="58">
        <f t="shared" ref="D52:D60" si="45">F52+H52+J52+L52</f>
        <v>248592.00000000003</v>
      </c>
      <c r="E52" s="58">
        <f t="shared" ref="E52:E60" si="46">G52+I52+K52+M52</f>
        <v>248554.29</v>
      </c>
      <c r="F52" s="31">
        <f>F53+F54+F55+F56+F57+F58+F59+F60+F61</f>
        <v>8580.26</v>
      </c>
      <c r="G52" s="31">
        <f t="shared" ref="G52:M52" si="47">G53+G54+G55+G56+G57+G58+G59+G60+G61</f>
        <v>8580.2200000000012</v>
      </c>
      <c r="H52" s="31">
        <f t="shared" si="47"/>
        <v>59308.74</v>
      </c>
      <c r="I52" s="31">
        <f t="shared" si="47"/>
        <v>59308.76</v>
      </c>
      <c r="J52" s="31">
        <f t="shared" si="47"/>
        <v>166194.40000000002</v>
      </c>
      <c r="K52" s="31">
        <f t="shared" si="47"/>
        <v>165498.71</v>
      </c>
      <c r="L52" s="31">
        <f t="shared" si="47"/>
        <v>14508.6</v>
      </c>
      <c r="M52" s="31">
        <f t="shared" si="47"/>
        <v>15166.600000000002</v>
      </c>
      <c r="N52" s="141">
        <f t="shared" ref="N52:N59" si="48">E52/D52</f>
        <v>0.99984830565746274</v>
      </c>
      <c r="O52" s="62"/>
      <c r="P52" s="124"/>
      <c r="Q52" s="24"/>
    </row>
    <row r="53" spans="1:17" s="23" customFormat="1" ht="142.5" customHeight="1">
      <c r="A53" s="37"/>
      <c r="B53" s="38" t="s">
        <v>63</v>
      </c>
      <c r="C53" s="62" t="s">
        <v>53</v>
      </c>
      <c r="D53" s="59">
        <f t="shared" si="45"/>
        <v>21989.800000000003</v>
      </c>
      <c r="E53" s="59">
        <f t="shared" si="46"/>
        <v>22178.18</v>
      </c>
      <c r="F53" s="30">
        <v>0</v>
      </c>
      <c r="G53" s="30">
        <v>0</v>
      </c>
      <c r="H53" s="30">
        <v>0</v>
      </c>
      <c r="I53" s="30">
        <v>0</v>
      </c>
      <c r="J53" s="30">
        <v>21603.4</v>
      </c>
      <c r="K53" s="30">
        <v>21603.48</v>
      </c>
      <c r="L53" s="30">
        <v>386.4</v>
      </c>
      <c r="M53" s="30">
        <v>574.70000000000005</v>
      </c>
      <c r="N53" s="142">
        <f t="shared" si="48"/>
        <v>1.008566699105949</v>
      </c>
      <c r="O53" s="60" t="s">
        <v>207</v>
      </c>
      <c r="P53" s="60" t="s">
        <v>250</v>
      </c>
      <c r="Q53" s="24"/>
    </row>
    <row r="54" spans="1:17" s="23" customFormat="1" ht="150" customHeight="1">
      <c r="A54" s="37"/>
      <c r="B54" s="38" t="s">
        <v>16</v>
      </c>
      <c r="C54" s="62" t="s">
        <v>54</v>
      </c>
      <c r="D54" s="59">
        <f t="shared" si="45"/>
        <v>11753.1</v>
      </c>
      <c r="E54" s="59">
        <f t="shared" si="46"/>
        <v>11718.68</v>
      </c>
      <c r="F54" s="30">
        <v>0</v>
      </c>
      <c r="G54" s="30">
        <v>0</v>
      </c>
      <c r="H54" s="30">
        <v>0</v>
      </c>
      <c r="I54" s="30">
        <v>0</v>
      </c>
      <c r="J54" s="30">
        <v>10909.5</v>
      </c>
      <c r="K54" s="30">
        <v>10875.08</v>
      </c>
      <c r="L54" s="30">
        <v>843.6</v>
      </c>
      <c r="M54" s="30">
        <v>843.6</v>
      </c>
      <c r="N54" s="142">
        <f t="shared" si="48"/>
        <v>0.99707141094689911</v>
      </c>
      <c r="O54" s="60" t="s">
        <v>208</v>
      </c>
      <c r="P54" s="112" t="s">
        <v>283</v>
      </c>
      <c r="Q54" s="24"/>
    </row>
    <row r="55" spans="1:17" s="23" customFormat="1" ht="183" customHeight="1">
      <c r="A55" s="37"/>
      <c r="B55" s="38" t="s">
        <v>17</v>
      </c>
      <c r="C55" s="36" t="s">
        <v>55</v>
      </c>
      <c r="D55" s="59">
        <f t="shared" si="45"/>
        <v>35488.300000000003</v>
      </c>
      <c r="E55" s="59">
        <f t="shared" si="46"/>
        <v>34981.86</v>
      </c>
      <c r="F55" s="30">
        <v>1930.83</v>
      </c>
      <c r="G55" s="30">
        <v>1930.83</v>
      </c>
      <c r="H55" s="30">
        <v>314.37</v>
      </c>
      <c r="I55" s="30">
        <v>314.37</v>
      </c>
      <c r="J55" s="30">
        <v>25743.1</v>
      </c>
      <c r="K55" s="30">
        <v>25743.06</v>
      </c>
      <c r="L55" s="30">
        <v>7500</v>
      </c>
      <c r="M55" s="30">
        <v>6993.6</v>
      </c>
      <c r="N55" s="142">
        <f t="shared" si="48"/>
        <v>0.98572938123268794</v>
      </c>
      <c r="O55" s="60" t="s">
        <v>212</v>
      </c>
      <c r="P55" s="40" t="s">
        <v>284</v>
      </c>
      <c r="Q55" s="24"/>
    </row>
    <row r="56" spans="1:17" s="23" customFormat="1" ht="174.75" customHeight="1">
      <c r="A56" s="37"/>
      <c r="B56" s="38" t="s">
        <v>18</v>
      </c>
      <c r="C56" s="36" t="s">
        <v>168</v>
      </c>
      <c r="D56" s="59">
        <f t="shared" si="45"/>
        <v>50864.2</v>
      </c>
      <c r="E56" s="59">
        <f t="shared" si="46"/>
        <v>50675.06</v>
      </c>
      <c r="F56" s="30">
        <v>0</v>
      </c>
      <c r="G56" s="30">
        <v>0</v>
      </c>
      <c r="H56" s="30">
        <v>0</v>
      </c>
      <c r="I56" s="30">
        <v>0</v>
      </c>
      <c r="J56" s="30">
        <v>48757.2</v>
      </c>
      <c r="K56" s="30">
        <v>48709.46</v>
      </c>
      <c r="L56" s="30">
        <v>2107</v>
      </c>
      <c r="M56" s="30">
        <v>1965.6</v>
      </c>
      <c r="N56" s="142">
        <f t="shared" si="48"/>
        <v>0.99628147105429754</v>
      </c>
      <c r="O56" s="60" t="s">
        <v>169</v>
      </c>
      <c r="P56" s="40" t="s">
        <v>224</v>
      </c>
      <c r="Q56" s="24"/>
    </row>
    <row r="57" spans="1:17" s="23" customFormat="1" ht="294" customHeight="1">
      <c r="A57" s="37"/>
      <c r="B57" s="38" t="s">
        <v>19</v>
      </c>
      <c r="C57" s="36" t="s">
        <v>113</v>
      </c>
      <c r="D57" s="59">
        <f t="shared" si="45"/>
        <v>57143.6</v>
      </c>
      <c r="E57" s="59">
        <f t="shared" si="46"/>
        <v>57747.57</v>
      </c>
      <c r="F57" s="30">
        <v>0</v>
      </c>
      <c r="G57" s="30">
        <v>0</v>
      </c>
      <c r="H57" s="30">
        <v>0</v>
      </c>
      <c r="I57" s="30">
        <v>0</v>
      </c>
      <c r="J57" s="30">
        <v>53472</v>
      </c>
      <c r="K57" s="30">
        <v>52958.47</v>
      </c>
      <c r="L57" s="30">
        <v>3671.6</v>
      </c>
      <c r="M57" s="30">
        <v>4789.1000000000004</v>
      </c>
      <c r="N57" s="142">
        <f t="shared" si="48"/>
        <v>1.0105693375986113</v>
      </c>
      <c r="O57" s="60" t="s">
        <v>170</v>
      </c>
      <c r="P57" s="60" t="s">
        <v>251</v>
      </c>
      <c r="Q57" s="24"/>
    </row>
    <row r="58" spans="1:17" s="23" customFormat="1" ht="51" customHeight="1">
      <c r="A58" s="37"/>
      <c r="B58" s="38" t="s">
        <v>20</v>
      </c>
      <c r="C58" s="36" t="s">
        <v>58</v>
      </c>
      <c r="D58" s="59">
        <f t="shared" si="45"/>
        <v>0</v>
      </c>
      <c r="E58" s="59">
        <f t="shared" si="46"/>
        <v>0</v>
      </c>
      <c r="F58" s="30">
        <v>0</v>
      </c>
      <c r="G58" s="30">
        <v>0</v>
      </c>
      <c r="H58" s="30">
        <v>0</v>
      </c>
      <c r="I58" s="30">
        <v>0</v>
      </c>
      <c r="J58" s="30">
        <v>0</v>
      </c>
      <c r="K58" s="30">
        <v>0</v>
      </c>
      <c r="L58" s="30">
        <v>0</v>
      </c>
      <c r="M58" s="30">
        <v>0</v>
      </c>
      <c r="N58" s="142">
        <v>1</v>
      </c>
      <c r="O58" s="60" t="s">
        <v>171</v>
      </c>
      <c r="P58" s="36"/>
      <c r="Q58" s="24"/>
    </row>
    <row r="59" spans="1:17" s="23" customFormat="1" ht="349.5" customHeight="1">
      <c r="A59" s="37"/>
      <c r="B59" s="38" t="s">
        <v>65</v>
      </c>
      <c r="C59" s="36" t="s">
        <v>111</v>
      </c>
      <c r="D59" s="59">
        <f t="shared" si="45"/>
        <v>66539.899999999994</v>
      </c>
      <c r="E59" s="59">
        <f t="shared" si="46"/>
        <v>66439.87</v>
      </c>
      <c r="F59" s="30">
        <v>1933.63</v>
      </c>
      <c r="G59" s="30">
        <v>1933.64</v>
      </c>
      <c r="H59" s="30">
        <v>58898.17</v>
      </c>
      <c r="I59" s="30">
        <v>58898.14</v>
      </c>
      <c r="J59" s="30">
        <v>5708.1</v>
      </c>
      <c r="K59" s="30">
        <v>5608.09</v>
      </c>
      <c r="L59" s="30">
        <v>0</v>
      </c>
      <c r="M59" s="30">
        <v>0</v>
      </c>
      <c r="N59" s="142">
        <f t="shared" si="48"/>
        <v>0.99849669145880893</v>
      </c>
      <c r="O59" s="123" t="s">
        <v>225</v>
      </c>
      <c r="P59" s="60" t="s">
        <v>285</v>
      </c>
      <c r="Q59" s="24"/>
    </row>
    <row r="60" spans="1:17" s="23" customFormat="1" ht="181.5" customHeight="1">
      <c r="A60" s="37"/>
      <c r="B60" s="38" t="s">
        <v>103</v>
      </c>
      <c r="C60" s="36" t="s">
        <v>112</v>
      </c>
      <c r="D60" s="59">
        <f t="shared" si="45"/>
        <v>0</v>
      </c>
      <c r="E60" s="59">
        <f t="shared" si="46"/>
        <v>0</v>
      </c>
      <c r="F60" s="30">
        <v>0</v>
      </c>
      <c r="G60" s="30">
        <v>0</v>
      </c>
      <c r="H60" s="30">
        <v>0</v>
      </c>
      <c r="I60" s="30">
        <v>0</v>
      </c>
      <c r="J60" s="30">
        <v>0</v>
      </c>
      <c r="K60" s="30">
        <v>0</v>
      </c>
      <c r="L60" s="30">
        <v>0</v>
      </c>
      <c r="M60" s="30">
        <v>0</v>
      </c>
      <c r="N60" s="142">
        <v>1</v>
      </c>
      <c r="O60" s="60" t="s">
        <v>172</v>
      </c>
      <c r="P60" s="109"/>
      <c r="Q60" s="24"/>
    </row>
    <row r="61" spans="1:17" s="23" customFormat="1" ht="82.5" customHeight="1">
      <c r="A61" s="37"/>
      <c r="B61" s="38" t="s">
        <v>102</v>
      </c>
      <c r="C61" s="36" t="s">
        <v>53</v>
      </c>
      <c r="D61" s="59">
        <f t="shared" ref="D61" si="49">F61+H61+J61+L61</f>
        <v>4813.1000000000004</v>
      </c>
      <c r="E61" s="59">
        <f t="shared" ref="E61" si="50">G61+I61+K61+M61</f>
        <v>4813.07</v>
      </c>
      <c r="F61" s="30">
        <v>4715.8</v>
      </c>
      <c r="G61" s="30">
        <v>4715.75</v>
      </c>
      <c r="H61" s="30">
        <v>96.2</v>
      </c>
      <c r="I61" s="30">
        <v>96.25</v>
      </c>
      <c r="J61" s="30">
        <v>1.1000000000000001</v>
      </c>
      <c r="K61" s="30">
        <v>1.07</v>
      </c>
      <c r="L61" s="30">
        <v>0</v>
      </c>
      <c r="M61" s="30">
        <v>0</v>
      </c>
      <c r="N61" s="142">
        <v>1</v>
      </c>
      <c r="O61" s="60" t="s">
        <v>173</v>
      </c>
      <c r="P61" s="60" t="s">
        <v>226</v>
      </c>
      <c r="Q61" s="24"/>
    </row>
    <row r="62" spans="1:17" s="4" customFormat="1" ht="30" customHeight="1">
      <c r="A62" s="55">
        <v>6</v>
      </c>
      <c r="B62" s="171" t="s">
        <v>118</v>
      </c>
      <c r="C62" s="171"/>
      <c r="D62" s="171"/>
      <c r="E62" s="171"/>
      <c r="F62" s="172"/>
      <c r="G62" s="172"/>
      <c r="H62" s="172"/>
      <c r="I62" s="172"/>
      <c r="J62" s="172"/>
      <c r="K62" s="172"/>
      <c r="L62" s="172"/>
      <c r="M62" s="172"/>
      <c r="N62" s="172"/>
      <c r="O62" s="172"/>
      <c r="P62" s="171"/>
      <c r="Q62" s="3"/>
    </row>
    <row r="63" spans="1:17" ht="28.5" customHeight="1">
      <c r="A63" s="45"/>
      <c r="B63" s="154" t="s">
        <v>14</v>
      </c>
      <c r="C63" s="155"/>
      <c r="D63" s="35">
        <f t="shared" ref="D63:D66" si="51">F63+H63+J63+L63</f>
        <v>507367.2</v>
      </c>
      <c r="E63" s="35">
        <f t="shared" ref="E63:E66" si="52">G63+I63+K63+M63</f>
        <v>422859.72000000003</v>
      </c>
      <c r="F63" s="31">
        <f t="shared" ref="F63:G63" si="53">F64+F65+F66+F67</f>
        <v>0</v>
      </c>
      <c r="G63" s="31">
        <f t="shared" si="53"/>
        <v>0</v>
      </c>
      <c r="H63" s="31">
        <f>H64+H65+H66+H67</f>
        <v>498628.9</v>
      </c>
      <c r="I63" s="31">
        <f t="shared" ref="I63:M63" si="54">I64+I65+I66+I67</f>
        <v>414372.63</v>
      </c>
      <c r="J63" s="31">
        <f t="shared" si="54"/>
        <v>8738.2999999999993</v>
      </c>
      <c r="K63" s="31">
        <f t="shared" si="54"/>
        <v>8487.09</v>
      </c>
      <c r="L63" s="31">
        <f t="shared" si="54"/>
        <v>0</v>
      </c>
      <c r="M63" s="31">
        <f t="shared" si="54"/>
        <v>0</v>
      </c>
      <c r="N63" s="141">
        <f t="shared" ref="N63:N67" si="55">E63/D63</f>
        <v>0.83343921325619796</v>
      </c>
      <c r="O63" s="18"/>
      <c r="P63" s="18"/>
      <c r="Q63" s="6"/>
    </row>
    <row r="64" spans="1:17" s="23" customFormat="1" ht="209.25" customHeight="1">
      <c r="A64" s="37"/>
      <c r="B64" s="38" t="s">
        <v>21</v>
      </c>
      <c r="C64" s="36" t="s">
        <v>175</v>
      </c>
      <c r="D64" s="34">
        <f t="shared" si="51"/>
        <v>1230</v>
      </c>
      <c r="E64" s="34">
        <f t="shared" si="52"/>
        <v>1230</v>
      </c>
      <c r="F64" s="30">
        <v>0</v>
      </c>
      <c r="G64" s="30">
        <v>0</v>
      </c>
      <c r="H64" s="30">
        <v>230</v>
      </c>
      <c r="I64" s="30">
        <v>230</v>
      </c>
      <c r="J64" s="30">
        <v>1000</v>
      </c>
      <c r="K64" s="30">
        <v>1000</v>
      </c>
      <c r="L64" s="30">
        <v>0</v>
      </c>
      <c r="M64" s="30">
        <v>0</v>
      </c>
      <c r="N64" s="142">
        <f t="shared" si="55"/>
        <v>1</v>
      </c>
      <c r="O64" s="125" t="s">
        <v>177</v>
      </c>
      <c r="P64" s="122" t="s">
        <v>286</v>
      </c>
      <c r="Q64" s="24"/>
    </row>
    <row r="65" spans="1:17" ht="317.25" customHeight="1">
      <c r="A65" s="37"/>
      <c r="B65" s="38" t="s">
        <v>64</v>
      </c>
      <c r="C65" s="36" t="s">
        <v>176</v>
      </c>
      <c r="D65" s="34">
        <f t="shared" si="51"/>
        <v>4066.2</v>
      </c>
      <c r="E65" s="34">
        <f t="shared" si="52"/>
        <v>1402.45</v>
      </c>
      <c r="F65" s="30">
        <v>0</v>
      </c>
      <c r="G65" s="30">
        <v>0</v>
      </c>
      <c r="H65" s="30">
        <v>3152</v>
      </c>
      <c r="I65" s="30">
        <v>517.45000000000005</v>
      </c>
      <c r="J65" s="30">
        <v>914.2</v>
      </c>
      <c r="K65" s="30">
        <v>885</v>
      </c>
      <c r="L65" s="30">
        <v>0</v>
      </c>
      <c r="M65" s="30">
        <v>0</v>
      </c>
      <c r="N65" s="142">
        <f t="shared" si="55"/>
        <v>0.34490433328414738</v>
      </c>
      <c r="O65" s="109" t="s">
        <v>174</v>
      </c>
      <c r="P65" s="122" t="s">
        <v>287</v>
      </c>
      <c r="Q65" s="6"/>
    </row>
    <row r="66" spans="1:17" s="23" customFormat="1" ht="144.75" customHeight="1">
      <c r="A66" s="37"/>
      <c r="B66" s="38" t="s">
        <v>22</v>
      </c>
      <c r="C66" s="36" t="s">
        <v>178</v>
      </c>
      <c r="D66" s="34">
        <f t="shared" si="51"/>
        <v>112810.40000000001</v>
      </c>
      <c r="E66" s="63">
        <f t="shared" si="52"/>
        <v>102059.12</v>
      </c>
      <c r="F66" s="64">
        <v>0</v>
      </c>
      <c r="G66" s="64">
        <v>0</v>
      </c>
      <c r="H66" s="64">
        <v>106786.1</v>
      </c>
      <c r="I66" s="64">
        <v>96105.64</v>
      </c>
      <c r="J66" s="64">
        <v>6024.3</v>
      </c>
      <c r="K66" s="64">
        <v>5953.48</v>
      </c>
      <c r="L66" s="64">
        <v>0</v>
      </c>
      <c r="M66" s="64">
        <v>0</v>
      </c>
      <c r="N66" s="142">
        <f t="shared" si="55"/>
        <v>0.90469602093423995</v>
      </c>
      <c r="O66" s="122" t="s">
        <v>108</v>
      </c>
      <c r="P66" s="122" t="s">
        <v>252</v>
      </c>
      <c r="Q66" s="24"/>
    </row>
    <row r="67" spans="1:17" s="23" customFormat="1" ht="75" customHeight="1">
      <c r="A67" s="37"/>
      <c r="B67" s="38" t="s">
        <v>95</v>
      </c>
      <c r="C67" s="36" t="s">
        <v>96</v>
      </c>
      <c r="D67" s="34">
        <f t="shared" ref="D67" si="56">F67+H67+J67+L67</f>
        <v>389260.6</v>
      </c>
      <c r="E67" s="30">
        <f t="shared" ref="E67" si="57">G67+I67+K67+M67</f>
        <v>318168.14999999997</v>
      </c>
      <c r="F67" s="30">
        <v>0</v>
      </c>
      <c r="G67" s="30">
        <v>0</v>
      </c>
      <c r="H67" s="30">
        <v>388460.79999999999</v>
      </c>
      <c r="I67" s="30">
        <v>317519.53999999998</v>
      </c>
      <c r="J67" s="30">
        <v>799.8</v>
      </c>
      <c r="K67" s="30">
        <v>648.61</v>
      </c>
      <c r="L67" s="30">
        <v>0</v>
      </c>
      <c r="M67" s="30">
        <v>0</v>
      </c>
      <c r="N67" s="142">
        <f t="shared" si="55"/>
        <v>0.81736541021618936</v>
      </c>
      <c r="O67" s="60" t="s">
        <v>117</v>
      </c>
      <c r="P67" s="122" t="s">
        <v>253</v>
      </c>
      <c r="Q67" s="24"/>
    </row>
    <row r="68" spans="1:17" s="23" customFormat="1" ht="33.75" customHeight="1">
      <c r="A68" s="61">
        <v>7</v>
      </c>
      <c r="B68" s="158" t="s">
        <v>23</v>
      </c>
      <c r="C68" s="159"/>
      <c r="D68" s="159"/>
      <c r="E68" s="160"/>
      <c r="F68" s="160"/>
      <c r="G68" s="160"/>
      <c r="H68" s="160"/>
      <c r="I68" s="160"/>
      <c r="J68" s="160"/>
      <c r="K68" s="160"/>
      <c r="L68" s="160"/>
      <c r="M68" s="160"/>
      <c r="N68" s="159"/>
      <c r="O68" s="159"/>
      <c r="P68" s="161"/>
      <c r="Q68" s="24"/>
    </row>
    <row r="69" spans="1:17" s="119" customFormat="1" ht="33" customHeight="1">
      <c r="A69" s="45"/>
      <c r="B69" s="153" t="s">
        <v>14</v>
      </c>
      <c r="C69" s="156"/>
      <c r="D69" s="33">
        <f t="shared" ref="D69" si="58">F69+H69+J69+L69</f>
        <v>43868.5</v>
      </c>
      <c r="E69" s="33">
        <f t="shared" ref="E69" si="59">G69+I69+K69+M69</f>
        <v>43868.51</v>
      </c>
      <c r="F69" s="31">
        <f>F70+F72+F77+F83+F84+F86</f>
        <v>0</v>
      </c>
      <c r="G69" s="31">
        <f t="shared" ref="G69:M69" si="60">G70+G72+G77+G83+G84+G86</f>
        <v>0</v>
      </c>
      <c r="H69" s="31">
        <f t="shared" si="60"/>
        <v>0</v>
      </c>
      <c r="I69" s="31">
        <f t="shared" si="60"/>
        <v>0</v>
      </c>
      <c r="J69" s="31">
        <f t="shared" si="60"/>
        <v>3468.5</v>
      </c>
      <c r="K69" s="31">
        <f t="shared" si="60"/>
        <v>3468.5099999999998</v>
      </c>
      <c r="L69" s="31">
        <f t="shared" si="60"/>
        <v>40400</v>
      </c>
      <c r="M69" s="31">
        <f t="shared" si="60"/>
        <v>40400</v>
      </c>
      <c r="N69" s="141">
        <f t="shared" ref="N69" si="61">E69/D69</f>
        <v>1.000000227953999</v>
      </c>
      <c r="O69" s="117"/>
      <c r="P69" s="117"/>
      <c r="Q69" s="118"/>
    </row>
    <row r="70" spans="1:17" ht="240.75" customHeight="1">
      <c r="A70" s="76"/>
      <c r="B70" s="90" t="s">
        <v>204</v>
      </c>
      <c r="C70" s="91" t="s">
        <v>78</v>
      </c>
      <c r="D70" s="83">
        <f t="shared" ref="D70:D86" si="62">F70+H70+J70+L70</f>
        <v>13</v>
      </c>
      <c r="E70" s="64">
        <f t="shared" ref="E70:E86" si="63">G70+I70+K70+M70</f>
        <v>13</v>
      </c>
      <c r="F70" s="84">
        <v>0</v>
      </c>
      <c r="G70" s="84">
        <v>0</v>
      </c>
      <c r="H70" s="85">
        <v>0</v>
      </c>
      <c r="I70" s="85">
        <v>0</v>
      </c>
      <c r="J70" s="85">
        <v>13</v>
      </c>
      <c r="K70" s="85">
        <v>13</v>
      </c>
      <c r="L70" s="85">
        <v>0</v>
      </c>
      <c r="M70" s="85">
        <v>0</v>
      </c>
      <c r="N70" s="142">
        <f t="shared" ref="N70:N71" si="64">E70/D70</f>
        <v>1</v>
      </c>
      <c r="O70" s="102" t="s">
        <v>179</v>
      </c>
      <c r="P70" s="134" t="s">
        <v>277</v>
      </c>
      <c r="Q70" s="6"/>
    </row>
    <row r="71" spans="1:17" ht="2.25" hidden="1" customHeight="1">
      <c r="A71" s="44"/>
      <c r="B71" s="92"/>
      <c r="C71" s="93"/>
      <c r="D71" s="83"/>
      <c r="E71" s="34"/>
      <c r="F71" s="86"/>
      <c r="G71" s="86"/>
      <c r="H71" s="87"/>
      <c r="I71" s="87"/>
      <c r="J71" s="87"/>
      <c r="K71" s="87"/>
      <c r="L71" s="87"/>
      <c r="M71" s="87"/>
      <c r="N71" s="142" t="e">
        <f t="shared" si="64"/>
        <v>#DIV/0!</v>
      </c>
      <c r="O71" s="103"/>
      <c r="P71" s="19"/>
      <c r="Q71" s="6"/>
    </row>
    <row r="72" spans="1:17" ht="53.25" customHeight="1">
      <c r="A72" s="37"/>
      <c r="B72" s="38" t="s">
        <v>24</v>
      </c>
      <c r="C72" s="60" t="s">
        <v>79</v>
      </c>
      <c r="D72" s="30">
        <f>F72+H72+J72+L72</f>
        <v>0</v>
      </c>
      <c r="E72" s="30">
        <f t="shared" ref="E72:E74" si="65">G72+I72+K72+M72</f>
        <v>0</v>
      </c>
      <c r="F72" s="75">
        <f>SUM(F73:F75)</f>
        <v>0</v>
      </c>
      <c r="G72" s="75">
        <f t="shared" ref="G72:M72" si="66">SUM(G73:G75)</f>
        <v>0</v>
      </c>
      <c r="H72" s="75">
        <f t="shared" si="66"/>
        <v>0</v>
      </c>
      <c r="I72" s="75">
        <f t="shared" si="66"/>
        <v>0</v>
      </c>
      <c r="J72" s="75">
        <f t="shared" si="66"/>
        <v>0</v>
      </c>
      <c r="K72" s="75">
        <f t="shared" si="66"/>
        <v>0</v>
      </c>
      <c r="L72" s="75">
        <f t="shared" si="66"/>
        <v>0</v>
      </c>
      <c r="M72" s="75">
        <f t="shared" si="66"/>
        <v>0</v>
      </c>
      <c r="N72" s="142">
        <v>1</v>
      </c>
      <c r="O72" s="104"/>
      <c r="P72" s="21"/>
      <c r="Q72" s="6"/>
    </row>
    <row r="73" spans="1:17" ht="225.75" customHeight="1">
      <c r="A73" s="94"/>
      <c r="B73" s="100" t="s">
        <v>182</v>
      </c>
      <c r="C73" s="93" t="s">
        <v>79</v>
      </c>
      <c r="D73" s="34">
        <f t="shared" ref="D73:D74" si="67">F73+H73+J73+L73</f>
        <v>0</v>
      </c>
      <c r="E73" s="34">
        <f t="shared" si="65"/>
        <v>0</v>
      </c>
      <c r="F73" s="88">
        <v>0</v>
      </c>
      <c r="G73" s="88">
        <v>0</v>
      </c>
      <c r="H73" s="59">
        <v>0</v>
      </c>
      <c r="I73" s="59">
        <v>0</v>
      </c>
      <c r="J73" s="59">
        <v>0</v>
      </c>
      <c r="K73" s="59">
        <v>0</v>
      </c>
      <c r="L73" s="59">
        <v>0</v>
      </c>
      <c r="M73" s="59">
        <v>0</v>
      </c>
      <c r="N73" s="144">
        <v>1</v>
      </c>
      <c r="O73" s="139" t="s">
        <v>227</v>
      </c>
      <c r="P73" s="129" t="s">
        <v>288</v>
      </c>
      <c r="Q73" s="6"/>
    </row>
    <row r="74" spans="1:17" ht="306.75" customHeight="1">
      <c r="A74" s="94"/>
      <c r="B74" s="95" t="s">
        <v>183</v>
      </c>
      <c r="C74" s="60" t="s">
        <v>78</v>
      </c>
      <c r="D74" s="30">
        <f t="shared" si="67"/>
        <v>0</v>
      </c>
      <c r="E74" s="30">
        <f t="shared" si="65"/>
        <v>0</v>
      </c>
      <c r="F74" s="75">
        <v>0</v>
      </c>
      <c r="G74" s="75">
        <v>0</v>
      </c>
      <c r="H74" s="73">
        <v>0</v>
      </c>
      <c r="I74" s="73">
        <v>0</v>
      </c>
      <c r="J74" s="73">
        <v>0</v>
      </c>
      <c r="K74" s="73">
        <v>0</v>
      </c>
      <c r="L74" s="73">
        <v>0</v>
      </c>
      <c r="M74" s="73">
        <v>0</v>
      </c>
      <c r="N74" s="142">
        <v>1</v>
      </c>
      <c r="O74" s="60" t="s">
        <v>184</v>
      </c>
      <c r="P74" s="40" t="s">
        <v>278</v>
      </c>
      <c r="Q74" s="6"/>
    </row>
    <row r="75" spans="1:17" ht="128.25" customHeight="1">
      <c r="A75" s="44"/>
      <c r="B75" s="95" t="s">
        <v>185</v>
      </c>
      <c r="C75" s="36" t="s">
        <v>79</v>
      </c>
      <c r="D75" s="30">
        <f>F75+H75+J75+L75</f>
        <v>0</v>
      </c>
      <c r="E75" s="30">
        <f t="shared" ref="E75" si="68">G75+I75+K75+M75</f>
        <v>0</v>
      </c>
      <c r="F75" s="75">
        <v>0</v>
      </c>
      <c r="G75" s="75">
        <v>0</v>
      </c>
      <c r="H75" s="73">
        <v>0</v>
      </c>
      <c r="I75" s="73">
        <v>0</v>
      </c>
      <c r="J75" s="73">
        <v>0</v>
      </c>
      <c r="K75" s="73">
        <v>0</v>
      </c>
      <c r="L75" s="73">
        <v>0</v>
      </c>
      <c r="M75" s="73">
        <v>0</v>
      </c>
      <c r="N75" s="142">
        <v>1</v>
      </c>
      <c r="O75" s="105" t="s">
        <v>205</v>
      </c>
      <c r="P75" s="110" t="s">
        <v>229</v>
      </c>
      <c r="Q75" s="6"/>
    </row>
    <row r="76" spans="1:17" ht="343.5" hidden="1" customHeight="1">
      <c r="A76" s="44"/>
      <c r="B76" s="96"/>
      <c r="C76" s="97"/>
      <c r="D76" s="34"/>
      <c r="E76" s="34"/>
      <c r="F76" s="88"/>
      <c r="G76" s="88"/>
      <c r="H76" s="59"/>
      <c r="I76" s="59"/>
      <c r="J76" s="59"/>
      <c r="K76" s="59"/>
      <c r="L76" s="59"/>
      <c r="M76" s="22"/>
      <c r="N76" s="145"/>
      <c r="O76" s="106"/>
      <c r="P76" s="9"/>
      <c r="Q76" s="6"/>
    </row>
    <row r="77" spans="1:17" ht="54.75" customHeight="1">
      <c r="A77" s="98"/>
      <c r="B77" s="38" t="s">
        <v>25</v>
      </c>
      <c r="C77" s="36" t="s">
        <v>181</v>
      </c>
      <c r="D77" s="30">
        <f t="shared" si="62"/>
        <v>43816.6</v>
      </c>
      <c r="E77" s="30">
        <f t="shared" si="63"/>
        <v>43816.66</v>
      </c>
      <c r="F77" s="75">
        <f>SUM(F78:F82)</f>
        <v>0</v>
      </c>
      <c r="G77" s="75">
        <f t="shared" ref="G77:M77" si="69">SUM(G78:G82)</f>
        <v>0</v>
      </c>
      <c r="H77" s="75">
        <f t="shared" si="69"/>
        <v>0</v>
      </c>
      <c r="I77" s="75">
        <f t="shared" si="69"/>
        <v>0</v>
      </c>
      <c r="J77" s="75">
        <f t="shared" si="69"/>
        <v>3416.6</v>
      </c>
      <c r="K77" s="75">
        <f t="shared" si="69"/>
        <v>3416.66</v>
      </c>
      <c r="L77" s="75">
        <f t="shared" si="69"/>
        <v>40400</v>
      </c>
      <c r="M77" s="75">
        <f t="shared" si="69"/>
        <v>40400</v>
      </c>
      <c r="N77" s="142">
        <f>E77/D77</f>
        <v>1.0000013693440386</v>
      </c>
      <c r="O77" s="60"/>
      <c r="P77" s="21"/>
      <c r="Q77" s="6"/>
    </row>
    <row r="78" spans="1:17" ht="224.25" customHeight="1">
      <c r="A78" s="98"/>
      <c r="B78" s="95" t="s">
        <v>186</v>
      </c>
      <c r="C78" s="36" t="s">
        <v>78</v>
      </c>
      <c r="D78" s="30">
        <f t="shared" ref="D78:D79" si="70">F78+H78+J78+L78</f>
        <v>0</v>
      </c>
      <c r="E78" s="30">
        <f t="shared" ref="E78:E79" si="71">G78+I78+K78+M78</f>
        <v>0</v>
      </c>
      <c r="F78" s="75">
        <v>0</v>
      </c>
      <c r="G78" s="75">
        <v>0</v>
      </c>
      <c r="H78" s="75">
        <v>0</v>
      </c>
      <c r="I78" s="75">
        <v>0</v>
      </c>
      <c r="J78" s="75">
        <v>0</v>
      </c>
      <c r="K78" s="75">
        <v>0</v>
      </c>
      <c r="L78" s="75">
        <v>0</v>
      </c>
      <c r="M78" s="75">
        <v>0</v>
      </c>
      <c r="N78" s="142">
        <v>1</v>
      </c>
      <c r="O78" s="105" t="s">
        <v>187</v>
      </c>
      <c r="P78" s="40" t="s">
        <v>236</v>
      </c>
      <c r="Q78" s="6"/>
    </row>
    <row r="79" spans="1:17" ht="146.25" customHeight="1">
      <c r="A79" s="98"/>
      <c r="B79" s="95" t="s">
        <v>188</v>
      </c>
      <c r="C79" s="36" t="s">
        <v>181</v>
      </c>
      <c r="D79" s="30">
        <f t="shared" si="70"/>
        <v>40400</v>
      </c>
      <c r="E79" s="30">
        <f t="shared" si="71"/>
        <v>40400</v>
      </c>
      <c r="F79" s="75">
        <v>0</v>
      </c>
      <c r="G79" s="75">
        <v>0</v>
      </c>
      <c r="H79" s="75">
        <v>0</v>
      </c>
      <c r="I79" s="75">
        <v>0</v>
      </c>
      <c r="J79" s="75">
        <v>0</v>
      </c>
      <c r="K79" s="75">
        <v>0</v>
      </c>
      <c r="L79" s="75">
        <v>40400</v>
      </c>
      <c r="M79" s="75">
        <v>40400</v>
      </c>
      <c r="N79" s="142">
        <f t="shared" ref="N79" si="72">E79/D79</f>
        <v>1</v>
      </c>
      <c r="O79" s="105" t="s">
        <v>189</v>
      </c>
      <c r="P79" s="40" t="s">
        <v>222</v>
      </c>
      <c r="Q79" s="6"/>
    </row>
    <row r="80" spans="1:17" ht="248.25" customHeight="1">
      <c r="A80" s="99"/>
      <c r="B80" s="100" t="s">
        <v>190</v>
      </c>
      <c r="C80" s="42" t="s">
        <v>181</v>
      </c>
      <c r="D80" s="34">
        <f t="shared" ref="D80:D81" si="73">F80+H80+J80+L80</f>
        <v>0</v>
      </c>
      <c r="E80" s="34">
        <f t="shared" ref="E80:E81" si="74">G80+I80+K80+M80</f>
        <v>0</v>
      </c>
      <c r="F80" s="88">
        <v>0</v>
      </c>
      <c r="G80" s="88">
        <v>0</v>
      </c>
      <c r="H80" s="88">
        <v>0</v>
      </c>
      <c r="I80" s="88">
        <v>0</v>
      </c>
      <c r="J80" s="88">
        <v>0</v>
      </c>
      <c r="K80" s="88">
        <v>0</v>
      </c>
      <c r="L80" s="88">
        <v>0</v>
      </c>
      <c r="M80" s="88">
        <v>0</v>
      </c>
      <c r="N80" s="144">
        <v>1</v>
      </c>
      <c r="O80" s="107" t="s">
        <v>92</v>
      </c>
      <c r="P80" s="115" t="s">
        <v>237</v>
      </c>
      <c r="Q80" s="6"/>
    </row>
    <row r="81" spans="1:17" ht="409.5" customHeight="1">
      <c r="A81" s="99"/>
      <c r="B81" s="95" t="s">
        <v>191</v>
      </c>
      <c r="C81" s="36" t="s">
        <v>78</v>
      </c>
      <c r="D81" s="30">
        <f t="shared" si="73"/>
        <v>0</v>
      </c>
      <c r="E81" s="30">
        <f t="shared" si="74"/>
        <v>0</v>
      </c>
      <c r="F81" s="75">
        <v>0</v>
      </c>
      <c r="G81" s="75">
        <v>0</v>
      </c>
      <c r="H81" s="75">
        <v>0</v>
      </c>
      <c r="I81" s="75">
        <v>0</v>
      </c>
      <c r="J81" s="75">
        <v>0</v>
      </c>
      <c r="K81" s="75">
        <v>0</v>
      </c>
      <c r="L81" s="75">
        <v>0</v>
      </c>
      <c r="M81" s="75">
        <v>0</v>
      </c>
      <c r="N81" s="142">
        <v>1</v>
      </c>
      <c r="O81" s="108" t="s">
        <v>91</v>
      </c>
      <c r="P81" s="116" t="s">
        <v>238</v>
      </c>
      <c r="Q81" s="6"/>
    </row>
    <row r="82" spans="1:17" ht="113.25" customHeight="1">
      <c r="A82" s="101"/>
      <c r="B82" s="95" t="s">
        <v>192</v>
      </c>
      <c r="C82" s="36" t="s">
        <v>78</v>
      </c>
      <c r="D82" s="30">
        <f t="shared" ref="D82" si="75">F82+H82+J82+L82</f>
        <v>3416.6</v>
      </c>
      <c r="E82" s="30">
        <f t="shared" ref="E82" si="76">G82+I82+K82+M82</f>
        <v>3416.66</v>
      </c>
      <c r="F82" s="89">
        <v>0</v>
      </c>
      <c r="G82" s="89">
        <v>0</v>
      </c>
      <c r="H82" s="89">
        <v>0</v>
      </c>
      <c r="I82" s="89">
        <v>0</v>
      </c>
      <c r="J82" s="89">
        <v>3416.6</v>
      </c>
      <c r="K82" s="89">
        <v>3416.66</v>
      </c>
      <c r="L82" s="89">
        <v>0</v>
      </c>
      <c r="M82" s="89">
        <v>0</v>
      </c>
      <c r="N82" s="142">
        <f t="shared" ref="N82" si="77">E82/D82</f>
        <v>1.0000175613182696</v>
      </c>
      <c r="O82" s="105" t="s">
        <v>180</v>
      </c>
      <c r="P82" s="40" t="s">
        <v>239</v>
      </c>
      <c r="Q82" s="6"/>
    </row>
    <row r="83" spans="1:17" ht="279" customHeight="1">
      <c r="A83" s="37"/>
      <c r="B83" s="38" t="s">
        <v>26</v>
      </c>
      <c r="C83" s="40" t="s">
        <v>80</v>
      </c>
      <c r="D83" s="34">
        <f t="shared" si="62"/>
        <v>0</v>
      </c>
      <c r="E83" s="34">
        <f t="shared" si="63"/>
        <v>0</v>
      </c>
      <c r="F83" s="88">
        <v>0</v>
      </c>
      <c r="G83" s="88">
        <v>0</v>
      </c>
      <c r="H83" s="59">
        <v>0</v>
      </c>
      <c r="I83" s="59">
        <v>0</v>
      </c>
      <c r="J83" s="59">
        <v>0</v>
      </c>
      <c r="K83" s="59">
        <v>0</v>
      </c>
      <c r="L83" s="59">
        <v>0</v>
      </c>
      <c r="M83" s="59">
        <v>0</v>
      </c>
      <c r="N83" s="144">
        <v>1</v>
      </c>
      <c r="O83" s="109" t="s">
        <v>193</v>
      </c>
      <c r="P83" s="40" t="s">
        <v>240</v>
      </c>
      <c r="Q83" s="6"/>
    </row>
    <row r="84" spans="1:17" ht="380.25" customHeight="1">
      <c r="A84" s="37"/>
      <c r="B84" s="57" t="s">
        <v>194</v>
      </c>
      <c r="C84" s="60" t="s">
        <v>78</v>
      </c>
      <c r="D84" s="30">
        <f t="shared" ref="D84" si="78">F84+H84+J84+L84</f>
        <v>38.9</v>
      </c>
      <c r="E84" s="30">
        <f t="shared" ref="E84" si="79">G84+I84+K84+M84</f>
        <v>38.85</v>
      </c>
      <c r="F84" s="75">
        <v>0</v>
      </c>
      <c r="G84" s="75">
        <v>0</v>
      </c>
      <c r="H84" s="73">
        <v>0</v>
      </c>
      <c r="I84" s="73">
        <v>0</v>
      </c>
      <c r="J84" s="73">
        <v>38.9</v>
      </c>
      <c r="K84" s="73">
        <v>38.85</v>
      </c>
      <c r="L84" s="73">
        <v>0</v>
      </c>
      <c r="M84" s="73">
        <v>0</v>
      </c>
      <c r="N84" s="142">
        <f t="shared" ref="N84" si="80">E84/D84</f>
        <v>0.99871465295629824</v>
      </c>
      <c r="O84" s="60" t="s">
        <v>195</v>
      </c>
      <c r="P84" s="40" t="s">
        <v>289</v>
      </c>
      <c r="Q84" s="6"/>
    </row>
    <row r="85" spans="1:17" ht="0.75" hidden="1" customHeight="1">
      <c r="A85" s="37"/>
      <c r="B85" s="57"/>
      <c r="C85" s="60"/>
      <c r="D85" s="30"/>
      <c r="E85" s="30"/>
      <c r="F85" s="75"/>
      <c r="G85" s="75"/>
      <c r="H85" s="73"/>
      <c r="I85" s="73"/>
      <c r="J85" s="73"/>
      <c r="K85" s="73"/>
      <c r="L85" s="73"/>
      <c r="M85" s="73"/>
      <c r="N85" s="142"/>
      <c r="O85" s="60"/>
      <c r="P85" s="20"/>
      <c r="Q85" s="6"/>
    </row>
    <row r="86" spans="1:17" ht="173.25">
      <c r="A86" s="37"/>
      <c r="B86" s="57" t="s">
        <v>196</v>
      </c>
      <c r="C86" s="60" t="s">
        <v>78</v>
      </c>
      <c r="D86" s="34">
        <f t="shared" si="62"/>
        <v>0</v>
      </c>
      <c r="E86" s="34">
        <f t="shared" si="63"/>
        <v>0</v>
      </c>
      <c r="F86" s="75">
        <v>0</v>
      </c>
      <c r="G86" s="75">
        <v>0</v>
      </c>
      <c r="H86" s="73">
        <v>0</v>
      </c>
      <c r="I86" s="73">
        <v>0</v>
      </c>
      <c r="J86" s="73">
        <v>0</v>
      </c>
      <c r="K86" s="73">
        <v>0</v>
      </c>
      <c r="L86" s="73">
        <v>0</v>
      </c>
      <c r="M86" s="73">
        <v>0</v>
      </c>
      <c r="N86" s="142">
        <v>1</v>
      </c>
      <c r="O86" s="60" t="s">
        <v>114</v>
      </c>
      <c r="P86" s="60" t="s">
        <v>279</v>
      </c>
      <c r="Q86" s="6"/>
    </row>
    <row r="87" spans="1:17" s="23" customFormat="1" ht="31.5" customHeight="1">
      <c r="A87" s="61">
        <v>8</v>
      </c>
      <c r="B87" s="158" t="s">
        <v>27</v>
      </c>
      <c r="C87" s="159"/>
      <c r="D87" s="159"/>
      <c r="E87" s="159"/>
      <c r="F87" s="159"/>
      <c r="G87" s="159"/>
      <c r="H87" s="159"/>
      <c r="I87" s="159"/>
      <c r="J87" s="159"/>
      <c r="K87" s="159"/>
      <c r="L87" s="159"/>
      <c r="M87" s="159"/>
      <c r="N87" s="159"/>
      <c r="O87" s="159"/>
      <c r="P87" s="161"/>
      <c r="Q87" s="24"/>
    </row>
    <row r="88" spans="1:17" ht="26.25" customHeight="1">
      <c r="A88" s="11"/>
      <c r="B88" s="150" t="s">
        <v>14</v>
      </c>
      <c r="C88" s="157"/>
      <c r="D88" s="35">
        <f t="shared" ref="D88:D91" si="81">F88+H88+J88+L88</f>
        <v>137797.9</v>
      </c>
      <c r="E88" s="35">
        <f t="shared" ref="E88:E91" si="82">G88+I88+K88+M88</f>
        <v>137101.14000000001</v>
      </c>
      <c r="F88" s="31">
        <f>F89+F90+F91</f>
        <v>0</v>
      </c>
      <c r="G88" s="31">
        <f t="shared" ref="G88:M88" si="83">G89+G90+G91</f>
        <v>0</v>
      </c>
      <c r="H88" s="31">
        <f t="shared" si="83"/>
        <v>108879.4</v>
      </c>
      <c r="I88" s="31">
        <f t="shared" si="83"/>
        <v>108192.85</v>
      </c>
      <c r="J88" s="31">
        <f t="shared" si="83"/>
        <v>28918.5</v>
      </c>
      <c r="K88" s="31">
        <f t="shared" si="83"/>
        <v>28908.29</v>
      </c>
      <c r="L88" s="31">
        <f t="shared" si="83"/>
        <v>0</v>
      </c>
      <c r="M88" s="31">
        <f t="shared" si="83"/>
        <v>0</v>
      </c>
      <c r="N88" s="141">
        <f t="shared" ref="N88:N91" si="84">E88/D88</f>
        <v>0.99494360944542715</v>
      </c>
      <c r="O88" s="8"/>
      <c r="P88" s="8"/>
      <c r="Q88" s="6"/>
    </row>
    <row r="89" spans="1:17" s="23" customFormat="1" ht="116.25" customHeight="1">
      <c r="A89" s="37"/>
      <c r="B89" s="38" t="s">
        <v>43</v>
      </c>
      <c r="C89" s="36" t="s">
        <v>198</v>
      </c>
      <c r="D89" s="34">
        <f t="shared" si="81"/>
        <v>7046.5</v>
      </c>
      <c r="E89" s="34">
        <f t="shared" si="82"/>
        <v>7046.48</v>
      </c>
      <c r="F89" s="30">
        <v>0</v>
      </c>
      <c r="G89" s="30">
        <v>0</v>
      </c>
      <c r="H89" s="30">
        <v>0</v>
      </c>
      <c r="I89" s="30">
        <v>0</v>
      </c>
      <c r="J89" s="30">
        <v>7046.5</v>
      </c>
      <c r="K89" s="30">
        <v>7046.48</v>
      </c>
      <c r="L89" s="30">
        <v>0</v>
      </c>
      <c r="M89" s="30">
        <v>0</v>
      </c>
      <c r="N89" s="142">
        <f t="shared" si="84"/>
        <v>0.99999716171148789</v>
      </c>
      <c r="O89" s="60" t="s">
        <v>260</v>
      </c>
      <c r="P89" s="40" t="s">
        <v>290</v>
      </c>
      <c r="Q89" s="24"/>
    </row>
    <row r="90" spans="1:17" ht="409.5" customHeight="1">
      <c r="A90" s="11"/>
      <c r="B90" s="38" t="s">
        <v>42</v>
      </c>
      <c r="C90" s="36" t="s">
        <v>198</v>
      </c>
      <c r="D90" s="34">
        <f t="shared" si="81"/>
        <v>123216.79999999999</v>
      </c>
      <c r="E90" s="34">
        <f t="shared" si="82"/>
        <v>122828.96</v>
      </c>
      <c r="F90" s="30">
        <v>0</v>
      </c>
      <c r="G90" s="30">
        <v>0</v>
      </c>
      <c r="H90" s="30">
        <v>101978.7</v>
      </c>
      <c r="I90" s="30">
        <v>101673.63</v>
      </c>
      <c r="J90" s="30">
        <v>21238.1</v>
      </c>
      <c r="K90" s="30">
        <v>21155.33</v>
      </c>
      <c r="L90" s="30">
        <v>0</v>
      </c>
      <c r="M90" s="30">
        <v>0</v>
      </c>
      <c r="N90" s="142">
        <f t="shared" si="84"/>
        <v>0.99685237727322917</v>
      </c>
      <c r="O90" s="126" t="s">
        <v>261</v>
      </c>
      <c r="P90" s="40" t="s">
        <v>291</v>
      </c>
      <c r="Q90" s="6"/>
    </row>
    <row r="91" spans="1:17" ht="90">
      <c r="A91" s="11"/>
      <c r="B91" s="38" t="s">
        <v>197</v>
      </c>
      <c r="C91" s="36" t="s">
        <v>198</v>
      </c>
      <c r="D91" s="34">
        <f t="shared" si="81"/>
        <v>7534.5999999999995</v>
      </c>
      <c r="E91" s="34">
        <f t="shared" si="82"/>
        <v>7225.7000000000007</v>
      </c>
      <c r="F91" s="30">
        <v>0</v>
      </c>
      <c r="G91" s="30">
        <v>0</v>
      </c>
      <c r="H91" s="30">
        <v>6900.7</v>
      </c>
      <c r="I91" s="30">
        <v>6519.22</v>
      </c>
      <c r="J91" s="30">
        <v>633.9</v>
      </c>
      <c r="K91" s="30">
        <v>706.48</v>
      </c>
      <c r="L91" s="30">
        <v>0</v>
      </c>
      <c r="M91" s="30">
        <v>0</v>
      </c>
      <c r="N91" s="142">
        <f t="shared" si="84"/>
        <v>0.95900246861147254</v>
      </c>
      <c r="O91" s="109" t="s">
        <v>262</v>
      </c>
      <c r="P91" s="120" t="s">
        <v>263</v>
      </c>
      <c r="Q91" s="6"/>
    </row>
    <row r="92" spans="1:17" s="23" customFormat="1" ht="32.25" customHeight="1">
      <c r="A92" s="61">
        <v>9</v>
      </c>
      <c r="B92" s="158" t="s">
        <v>60</v>
      </c>
      <c r="C92" s="159"/>
      <c r="D92" s="159"/>
      <c r="E92" s="159"/>
      <c r="F92" s="160"/>
      <c r="G92" s="160"/>
      <c r="H92" s="160"/>
      <c r="I92" s="160"/>
      <c r="J92" s="160"/>
      <c r="K92" s="160"/>
      <c r="L92" s="160"/>
      <c r="M92" s="160"/>
      <c r="N92" s="160"/>
      <c r="O92" s="160"/>
      <c r="P92" s="161"/>
      <c r="Q92" s="24"/>
    </row>
    <row r="93" spans="1:17" s="23" customFormat="1" ht="27" customHeight="1">
      <c r="A93" s="37"/>
      <c r="B93" s="150" t="s">
        <v>14</v>
      </c>
      <c r="C93" s="173"/>
      <c r="D93" s="35">
        <f t="shared" ref="D93" si="85">F93+H93+J93+L93</f>
        <v>125371.59999999999</v>
      </c>
      <c r="E93" s="35">
        <f t="shared" ref="E93" si="86">G93+I93+K93+M93</f>
        <v>148201.27999999997</v>
      </c>
      <c r="F93" s="31">
        <f>F94+F95+F96+F97+F98</f>
        <v>108835</v>
      </c>
      <c r="G93" s="31">
        <f t="shared" ref="G93:M93" si="87">G94+G95+G96+G97+G98</f>
        <v>131564.29999999999</v>
      </c>
      <c r="H93" s="31">
        <f t="shared" si="87"/>
        <v>9121.4</v>
      </c>
      <c r="I93" s="31">
        <f t="shared" si="87"/>
        <v>9580.2099999999991</v>
      </c>
      <c r="J93" s="31">
        <f t="shared" si="87"/>
        <v>7415.2</v>
      </c>
      <c r="K93" s="31">
        <f t="shared" si="87"/>
        <v>7056.77</v>
      </c>
      <c r="L93" s="31">
        <f t="shared" si="87"/>
        <v>0</v>
      </c>
      <c r="M93" s="31">
        <f t="shared" si="87"/>
        <v>0</v>
      </c>
      <c r="N93" s="141">
        <f t="shared" ref="N93:N98" si="88">E93/D93</f>
        <v>1.1820961046999479</v>
      </c>
      <c r="O93" s="62"/>
      <c r="P93" s="62"/>
      <c r="Q93" s="24"/>
    </row>
    <row r="94" spans="1:17" ht="255.75" customHeight="1">
      <c r="A94" s="11"/>
      <c r="B94" s="38" t="s">
        <v>28</v>
      </c>
      <c r="C94" s="43" t="s">
        <v>200</v>
      </c>
      <c r="D94" s="34">
        <f t="shared" ref="D94:D98" si="89">F94+H94+J94+L94</f>
        <v>16831.599999999999</v>
      </c>
      <c r="E94" s="34">
        <f t="shared" ref="E94:E98" si="90">G94+I94+K94+M94</f>
        <v>16471.080000000002</v>
      </c>
      <c r="F94" s="30">
        <v>2470</v>
      </c>
      <c r="G94" s="30">
        <v>2469.6</v>
      </c>
      <c r="H94" s="30">
        <v>6946.4</v>
      </c>
      <c r="I94" s="30">
        <v>6944.71</v>
      </c>
      <c r="J94" s="30">
        <v>7415.2</v>
      </c>
      <c r="K94" s="30">
        <v>7056.77</v>
      </c>
      <c r="L94" s="30">
        <v>0</v>
      </c>
      <c r="M94" s="30">
        <v>0</v>
      </c>
      <c r="N94" s="142">
        <f t="shared" si="88"/>
        <v>0.97858076475201428</v>
      </c>
      <c r="O94" s="40" t="s">
        <v>215</v>
      </c>
      <c r="P94" s="60" t="s">
        <v>292</v>
      </c>
      <c r="Q94" s="6"/>
    </row>
    <row r="95" spans="1:17" ht="47.25">
      <c r="A95" s="11"/>
      <c r="B95" s="38" t="s">
        <v>29</v>
      </c>
      <c r="C95" s="43" t="s">
        <v>200</v>
      </c>
      <c r="D95" s="34">
        <f t="shared" si="89"/>
        <v>57770</v>
      </c>
      <c r="E95" s="34">
        <f t="shared" si="90"/>
        <v>58145</v>
      </c>
      <c r="F95" s="30">
        <v>56610</v>
      </c>
      <c r="G95" s="30">
        <v>56982</v>
      </c>
      <c r="H95" s="30">
        <v>1160</v>
      </c>
      <c r="I95" s="30">
        <v>1163</v>
      </c>
      <c r="J95" s="30">
        <v>0</v>
      </c>
      <c r="K95" s="30">
        <v>0</v>
      </c>
      <c r="L95" s="30">
        <v>0</v>
      </c>
      <c r="M95" s="30">
        <v>0</v>
      </c>
      <c r="N95" s="142">
        <f t="shared" si="88"/>
        <v>1.0064912584386361</v>
      </c>
      <c r="O95" s="60" t="s">
        <v>97</v>
      </c>
      <c r="P95" s="60" t="s">
        <v>210</v>
      </c>
      <c r="Q95" s="6"/>
    </row>
    <row r="96" spans="1:17" ht="81.75" customHeight="1">
      <c r="A96" s="11"/>
      <c r="B96" s="38" t="s">
        <v>30</v>
      </c>
      <c r="C96" s="43" t="s">
        <v>200</v>
      </c>
      <c r="D96" s="34">
        <f t="shared" si="89"/>
        <v>770</v>
      </c>
      <c r="E96" s="34">
        <f t="shared" si="90"/>
        <v>775.2</v>
      </c>
      <c r="F96" s="30">
        <v>755</v>
      </c>
      <c r="G96" s="30">
        <v>759.7</v>
      </c>
      <c r="H96" s="30">
        <v>15</v>
      </c>
      <c r="I96" s="30">
        <v>15.5</v>
      </c>
      <c r="J96" s="30">
        <v>0</v>
      </c>
      <c r="K96" s="30">
        <v>0</v>
      </c>
      <c r="L96" s="30">
        <v>0</v>
      </c>
      <c r="M96" s="30">
        <v>0</v>
      </c>
      <c r="N96" s="142">
        <f t="shared" si="88"/>
        <v>1.0067532467532467</v>
      </c>
      <c r="O96" s="60" t="s">
        <v>87</v>
      </c>
      <c r="P96" s="60" t="s">
        <v>211</v>
      </c>
      <c r="Q96" s="6"/>
    </row>
    <row r="97" spans="1:17" ht="64.5" customHeight="1">
      <c r="A97" s="11"/>
      <c r="B97" s="38" t="s">
        <v>56</v>
      </c>
      <c r="C97" s="43" t="s">
        <v>200</v>
      </c>
      <c r="D97" s="34">
        <f t="shared" si="89"/>
        <v>16000</v>
      </c>
      <c r="E97" s="34">
        <f t="shared" si="90"/>
        <v>16482</v>
      </c>
      <c r="F97" s="30">
        <v>15680</v>
      </c>
      <c r="G97" s="30">
        <v>16152</v>
      </c>
      <c r="H97" s="30">
        <v>320</v>
      </c>
      <c r="I97" s="30">
        <v>330</v>
      </c>
      <c r="J97" s="30">
        <v>0</v>
      </c>
      <c r="K97" s="30">
        <v>0</v>
      </c>
      <c r="L97" s="30">
        <v>0</v>
      </c>
      <c r="M97" s="30">
        <v>0</v>
      </c>
      <c r="N97" s="142">
        <f t="shared" si="88"/>
        <v>1.030125</v>
      </c>
      <c r="O97" s="60" t="s">
        <v>98</v>
      </c>
      <c r="P97" s="60" t="s">
        <v>213</v>
      </c>
      <c r="Q97" s="6"/>
    </row>
    <row r="98" spans="1:17" ht="71.25" customHeight="1">
      <c r="A98" s="11"/>
      <c r="B98" s="38" t="s">
        <v>57</v>
      </c>
      <c r="C98" s="43" t="s">
        <v>200</v>
      </c>
      <c r="D98" s="34">
        <f t="shared" si="89"/>
        <v>34000</v>
      </c>
      <c r="E98" s="34">
        <f t="shared" si="90"/>
        <v>56328</v>
      </c>
      <c r="F98" s="30">
        <v>33320</v>
      </c>
      <c r="G98" s="30">
        <v>55201</v>
      </c>
      <c r="H98" s="30">
        <v>680</v>
      </c>
      <c r="I98" s="30">
        <v>1127</v>
      </c>
      <c r="J98" s="30">
        <v>0</v>
      </c>
      <c r="K98" s="30">
        <v>0</v>
      </c>
      <c r="L98" s="30">
        <v>0</v>
      </c>
      <c r="M98" s="30">
        <v>0</v>
      </c>
      <c r="N98" s="142">
        <f t="shared" si="88"/>
        <v>1.6567058823529413</v>
      </c>
      <c r="O98" s="60" t="s">
        <v>216</v>
      </c>
      <c r="P98" s="60" t="s">
        <v>230</v>
      </c>
      <c r="Q98" s="6"/>
    </row>
    <row r="99" spans="1:17" s="23" customFormat="1" ht="31.5" customHeight="1">
      <c r="A99" s="61">
        <v>10</v>
      </c>
      <c r="B99" s="169" t="s">
        <v>88</v>
      </c>
      <c r="C99" s="159"/>
      <c r="D99" s="159"/>
      <c r="E99" s="159"/>
      <c r="F99" s="159"/>
      <c r="G99" s="159"/>
      <c r="H99" s="159"/>
      <c r="I99" s="159"/>
      <c r="J99" s="159"/>
      <c r="K99" s="159"/>
      <c r="L99" s="159"/>
      <c r="M99" s="159"/>
      <c r="N99" s="159"/>
      <c r="O99" s="159"/>
      <c r="P99" s="161"/>
      <c r="Q99" s="24"/>
    </row>
    <row r="100" spans="1:17" s="23" customFormat="1" ht="30" customHeight="1">
      <c r="A100" s="37"/>
      <c r="B100" s="150" t="s">
        <v>14</v>
      </c>
      <c r="C100" s="151"/>
      <c r="D100" s="35">
        <f t="shared" ref="D100:D102" si="91">F100+H100+J100+L100</f>
        <v>11694.1</v>
      </c>
      <c r="E100" s="35">
        <f t="shared" ref="E100:E102" si="92">G100+I100+K100+M100</f>
        <v>11577.91</v>
      </c>
      <c r="F100" s="31">
        <f t="shared" ref="F100:G100" si="93">F101</f>
        <v>0</v>
      </c>
      <c r="G100" s="31">
        <f t="shared" si="93"/>
        <v>0</v>
      </c>
      <c r="H100" s="31">
        <f>H101</f>
        <v>2421.9</v>
      </c>
      <c r="I100" s="31">
        <f>I101</f>
        <v>2421.9499999999998</v>
      </c>
      <c r="J100" s="31">
        <f>J101</f>
        <v>9272.2000000000007</v>
      </c>
      <c r="K100" s="31">
        <f t="shared" ref="K100:M100" si="94">K101</f>
        <v>9155.9599999999991</v>
      </c>
      <c r="L100" s="31">
        <f t="shared" si="94"/>
        <v>0</v>
      </c>
      <c r="M100" s="31">
        <f t="shared" si="94"/>
        <v>0</v>
      </c>
      <c r="N100" s="141">
        <f t="shared" ref="N100:N101" si="95">E100/D100</f>
        <v>0.99006422041884368</v>
      </c>
      <c r="O100" s="62"/>
      <c r="P100" s="62"/>
      <c r="Q100" s="24"/>
    </row>
    <row r="101" spans="1:17" s="23" customFormat="1" ht="80.25" customHeight="1">
      <c r="A101" s="37"/>
      <c r="B101" s="38" t="s">
        <v>31</v>
      </c>
      <c r="C101" s="65" t="s">
        <v>67</v>
      </c>
      <c r="D101" s="34">
        <f t="shared" si="91"/>
        <v>11694.1</v>
      </c>
      <c r="E101" s="34">
        <f t="shared" si="92"/>
        <v>11577.91</v>
      </c>
      <c r="F101" s="30">
        <v>0</v>
      </c>
      <c r="G101" s="30">
        <v>0</v>
      </c>
      <c r="H101" s="30">
        <v>2421.9</v>
      </c>
      <c r="I101" s="30">
        <v>2421.9499999999998</v>
      </c>
      <c r="J101" s="30">
        <v>9272.2000000000007</v>
      </c>
      <c r="K101" s="30">
        <v>9155.9599999999991</v>
      </c>
      <c r="L101" s="30">
        <v>0</v>
      </c>
      <c r="M101" s="30">
        <v>0</v>
      </c>
      <c r="N101" s="142">
        <f t="shared" si="95"/>
        <v>0.99006422041884368</v>
      </c>
      <c r="O101" s="60" t="s">
        <v>257</v>
      </c>
      <c r="P101" s="40" t="s">
        <v>258</v>
      </c>
      <c r="Q101" s="24"/>
    </row>
    <row r="102" spans="1:17" s="23" customFormat="1" ht="57.75" customHeight="1">
      <c r="A102" s="37"/>
      <c r="B102" s="38" t="s">
        <v>59</v>
      </c>
      <c r="C102" s="65" t="s">
        <v>67</v>
      </c>
      <c r="D102" s="34">
        <f t="shared" si="91"/>
        <v>0</v>
      </c>
      <c r="E102" s="30">
        <f t="shared" si="92"/>
        <v>0</v>
      </c>
      <c r="F102" s="30">
        <v>0</v>
      </c>
      <c r="G102" s="30">
        <v>0</v>
      </c>
      <c r="H102" s="30">
        <v>0</v>
      </c>
      <c r="I102" s="30">
        <v>0</v>
      </c>
      <c r="J102" s="30">
        <v>0</v>
      </c>
      <c r="K102" s="30">
        <v>0</v>
      </c>
      <c r="L102" s="30">
        <v>0</v>
      </c>
      <c r="M102" s="30">
        <v>0</v>
      </c>
      <c r="N102" s="142">
        <v>1</v>
      </c>
      <c r="O102" s="60" t="s">
        <v>259</v>
      </c>
      <c r="P102" s="40"/>
      <c r="Q102" s="24"/>
    </row>
    <row r="103" spans="1:17" s="23" customFormat="1" ht="22.5" customHeight="1">
      <c r="A103" s="61">
        <v>11</v>
      </c>
      <c r="B103" s="158" t="s">
        <v>32</v>
      </c>
      <c r="C103" s="159"/>
      <c r="D103" s="159"/>
      <c r="E103" s="160"/>
      <c r="F103" s="160"/>
      <c r="G103" s="160"/>
      <c r="H103" s="160"/>
      <c r="I103" s="160"/>
      <c r="J103" s="160"/>
      <c r="K103" s="160"/>
      <c r="L103" s="160"/>
      <c r="M103" s="160"/>
      <c r="N103" s="160"/>
      <c r="O103" s="159"/>
      <c r="P103" s="161"/>
      <c r="Q103" s="24"/>
    </row>
    <row r="104" spans="1:17" ht="24" customHeight="1">
      <c r="A104" s="37"/>
      <c r="B104" s="150" t="s">
        <v>14</v>
      </c>
      <c r="C104" s="152"/>
      <c r="D104" s="35">
        <f t="shared" ref="D104:D106" si="96">F104+H104+J104+L104</f>
        <v>15481.4</v>
      </c>
      <c r="E104" s="35">
        <f t="shared" ref="E104:E106" si="97">G104+I104+K104+M104</f>
        <v>15481.44</v>
      </c>
      <c r="F104" s="31">
        <f t="shared" ref="F104:G104" si="98">F105+F106</f>
        <v>0</v>
      </c>
      <c r="G104" s="31">
        <f t="shared" si="98"/>
        <v>0</v>
      </c>
      <c r="H104" s="31">
        <f>H105+H106</f>
        <v>0</v>
      </c>
      <c r="I104" s="31">
        <f>I105+I106</f>
        <v>0</v>
      </c>
      <c r="J104" s="31">
        <f>J105+J106</f>
        <v>15481.4</v>
      </c>
      <c r="K104" s="31">
        <f t="shared" ref="K104:M104" si="99">K105+K106</f>
        <v>15481.44</v>
      </c>
      <c r="L104" s="31">
        <f t="shared" si="99"/>
        <v>0</v>
      </c>
      <c r="M104" s="31">
        <f t="shared" si="99"/>
        <v>0</v>
      </c>
      <c r="N104" s="141">
        <f t="shared" ref="N104:N106" si="100">E104/D104</f>
        <v>1.0000025837456561</v>
      </c>
      <c r="O104" s="8"/>
      <c r="P104" s="8"/>
      <c r="Q104" s="6"/>
    </row>
    <row r="105" spans="1:17" ht="79.5" customHeight="1">
      <c r="A105" s="37"/>
      <c r="B105" s="38" t="s">
        <v>33</v>
      </c>
      <c r="C105" s="62" t="s">
        <v>35</v>
      </c>
      <c r="D105" s="34">
        <f t="shared" si="96"/>
        <v>0</v>
      </c>
      <c r="E105" s="34">
        <f t="shared" si="97"/>
        <v>0</v>
      </c>
      <c r="F105" s="30">
        <v>0</v>
      </c>
      <c r="G105" s="30">
        <v>0</v>
      </c>
      <c r="H105" s="30">
        <v>0</v>
      </c>
      <c r="I105" s="30">
        <v>0</v>
      </c>
      <c r="J105" s="30">
        <v>0</v>
      </c>
      <c r="K105" s="30">
        <v>0</v>
      </c>
      <c r="L105" s="30">
        <v>0</v>
      </c>
      <c r="M105" s="30">
        <v>0</v>
      </c>
      <c r="N105" s="142">
        <v>1</v>
      </c>
      <c r="O105" s="36" t="s">
        <v>83</v>
      </c>
      <c r="P105" s="29"/>
      <c r="Q105" s="6"/>
    </row>
    <row r="106" spans="1:17" ht="99.75" customHeight="1">
      <c r="A106" s="37"/>
      <c r="B106" s="38" t="s">
        <v>34</v>
      </c>
      <c r="C106" s="62" t="s">
        <v>35</v>
      </c>
      <c r="D106" s="34">
        <f t="shared" si="96"/>
        <v>15481.4</v>
      </c>
      <c r="E106" s="34">
        <f t="shared" si="97"/>
        <v>15481.44</v>
      </c>
      <c r="F106" s="30">
        <v>0</v>
      </c>
      <c r="G106" s="30">
        <v>0</v>
      </c>
      <c r="H106" s="30">
        <v>0</v>
      </c>
      <c r="I106" s="30">
        <v>0</v>
      </c>
      <c r="J106" s="30">
        <v>15481.4</v>
      </c>
      <c r="K106" s="30">
        <v>15481.44</v>
      </c>
      <c r="L106" s="30">
        <v>0</v>
      </c>
      <c r="M106" s="30">
        <v>0</v>
      </c>
      <c r="N106" s="142">
        <f t="shared" si="100"/>
        <v>1.0000025837456561</v>
      </c>
      <c r="O106" s="36" t="s">
        <v>109</v>
      </c>
      <c r="P106" s="60" t="s">
        <v>202</v>
      </c>
      <c r="Q106" s="56"/>
    </row>
    <row r="107" spans="1:17" s="23" customFormat="1" ht="21.75" customHeight="1">
      <c r="A107" s="61">
        <v>12</v>
      </c>
      <c r="B107" s="158" t="s">
        <v>37</v>
      </c>
      <c r="C107" s="159"/>
      <c r="D107" s="159"/>
      <c r="E107" s="159"/>
      <c r="F107" s="160"/>
      <c r="G107" s="160"/>
      <c r="H107" s="160"/>
      <c r="I107" s="160"/>
      <c r="J107" s="160"/>
      <c r="K107" s="160"/>
      <c r="L107" s="160"/>
      <c r="M107" s="160"/>
      <c r="N107" s="160"/>
      <c r="O107" s="159"/>
      <c r="P107" s="161"/>
      <c r="Q107" s="24"/>
    </row>
    <row r="108" spans="1:17" ht="27.75" customHeight="1">
      <c r="A108" s="37"/>
      <c r="B108" s="150" t="s">
        <v>14</v>
      </c>
      <c r="C108" s="152"/>
      <c r="D108" s="35">
        <f t="shared" ref="D108:D112" si="101">F108+H108+J108+L108</f>
        <v>134679.66</v>
      </c>
      <c r="E108" s="35">
        <f t="shared" ref="E108:E112" si="102">G108+I108+K108+M108</f>
        <v>134470.81</v>
      </c>
      <c r="F108" s="31">
        <f t="shared" ref="F108:G108" si="103">F109+F110+F111+F112</f>
        <v>0</v>
      </c>
      <c r="G108" s="31">
        <f t="shared" si="103"/>
        <v>0</v>
      </c>
      <c r="H108" s="31">
        <f>H109+H110+H111+H112</f>
        <v>7202.1</v>
      </c>
      <c r="I108" s="31">
        <f t="shared" ref="I108:M108" si="104">I109+I110+I111+I112</f>
        <v>8895.85</v>
      </c>
      <c r="J108" s="31">
        <f t="shared" si="104"/>
        <v>116878.9</v>
      </c>
      <c r="K108" s="31">
        <f t="shared" si="104"/>
        <v>114976.29999999999</v>
      </c>
      <c r="L108" s="31">
        <f t="shared" si="104"/>
        <v>10598.66</v>
      </c>
      <c r="M108" s="31">
        <f t="shared" si="104"/>
        <v>10598.66</v>
      </c>
      <c r="N108" s="141">
        <f t="shared" ref="N108:N112" si="105">E108/D108</f>
        <v>0.99844928328449889</v>
      </c>
      <c r="O108" s="8"/>
      <c r="P108" s="8" t="s">
        <v>36</v>
      </c>
      <c r="Q108" s="6"/>
    </row>
    <row r="109" spans="1:17" ht="224.25" customHeight="1">
      <c r="A109" s="11"/>
      <c r="B109" s="38" t="s">
        <v>61</v>
      </c>
      <c r="C109" s="43" t="s">
        <v>84</v>
      </c>
      <c r="D109" s="34">
        <f t="shared" si="101"/>
        <v>109771.7</v>
      </c>
      <c r="E109" s="34">
        <f t="shared" si="102"/>
        <v>109741.4</v>
      </c>
      <c r="F109" s="30">
        <v>0</v>
      </c>
      <c r="G109" s="30">
        <v>0</v>
      </c>
      <c r="H109" s="30">
        <v>3290</v>
      </c>
      <c r="I109" s="30">
        <v>4983.75</v>
      </c>
      <c r="J109" s="30">
        <v>106481.7</v>
      </c>
      <c r="K109" s="30">
        <v>104757.65</v>
      </c>
      <c r="L109" s="30">
        <v>0</v>
      </c>
      <c r="M109" s="30">
        <v>0</v>
      </c>
      <c r="N109" s="142">
        <f t="shared" si="105"/>
        <v>0.99972397257216561</v>
      </c>
      <c r="O109" s="36" t="s">
        <v>231</v>
      </c>
      <c r="P109" s="60" t="s">
        <v>293</v>
      </c>
      <c r="Q109" s="6"/>
    </row>
    <row r="110" spans="1:17" ht="157.5" customHeight="1">
      <c r="A110" s="11"/>
      <c r="B110" s="38" t="s">
        <v>38</v>
      </c>
      <c r="C110" s="36" t="s">
        <v>89</v>
      </c>
      <c r="D110" s="34">
        <f t="shared" si="101"/>
        <v>2543.6999999999998</v>
      </c>
      <c r="E110" s="34">
        <f t="shared" si="102"/>
        <v>2541.4499999999998</v>
      </c>
      <c r="F110" s="30">
        <v>0</v>
      </c>
      <c r="G110" s="30">
        <v>0</v>
      </c>
      <c r="H110" s="30">
        <v>0</v>
      </c>
      <c r="I110" s="30">
        <v>0</v>
      </c>
      <c r="J110" s="30">
        <v>2543.6999999999998</v>
      </c>
      <c r="K110" s="30">
        <v>2541.4499999999998</v>
      </c>
      <c r="L110" s="30">
        <v>0</v>
      </c>
      <c r="M110" s="30">
        <v>0</v>
      </c>
      <c r="N110" s="142">
        <f t="shared" si="105"/>
        <v>0.99911546172897747</v>
      </c>
      <c r="O110" s="36" t="s">
        <v>201</v>
      </c>
      <c r="P110" s="112" t="s">
        <v>232</v>
      </c>
      <c r="Q110" s="6"/>
    </row>
    <row r="111" spans="1:17" s="23" customFormat="1" ht="227.25" customHeight="1">
      <c r="A111" s="37"/>
      <c r="B111" s="38" t="s">
        <v>39</v>
      </c>
      <c r="C111" s="36" t="s">
        <v>85</v>
      </c>
      <c r="D111" s="34">
        <f t="shared" si="101"/>
        <v>3754.1</v>
      </c>
      <c r="E111" s="34">
        <f t="shared" si="102"/>
        <v>3621.97</v>
      </c>
      <c r="F111" s="30">
        <v>0</v>
      </c>
      <c r="G111" s="30">
        <v>0</v>
      </c>
      <c r="H111" s="30">
        <v>0</v>
      </c>
      <c r="I111" s="30">
        <v>0</v>
      </c>
      <c r="J111" s="30">
        <v>3754.1</v>
      </c>
      <c r="K111" s="30">
        <v>3621.97</v>
      </c>
      <c r="L111" s="30">
        <v>0</v>
      </c>
      <c r="M111" s="30">
        <v>0</v>
      </c>
      <c r="N111" s="142">
        <f t="shared" si="105"/>
        <v>0.96480381449615082</v>
      </c>
      <c r="O111" s="109" t="s">
        <v>233</v>
      </c>
      <c r="P111" s="105" t="s">
        <v>294</v>
      </c>
      <c r="Q111" s="24"/>
    </row>
    <row r="112" spans="1:17" s="23" customFormat="1" ht="243" customHeight="1">
      <c r="A112" s="37"/>
      <c r="B112" s="38" t="s">
        <v>40</v>
      </c>
      <c r="C112" s="36" t="s">
        <v>86</v>
      </c>
      <c r="D112" s="34">
        <f t="shared" si="101"/>
        <v>18610.16</v>
      </c>
      <c r="E112" s="34">
        <f t="shared" si="102"/>
        <v>18565.989999999998</v>
      </c>
      <c r="F112" s="30">
        <v>0</v>
      </c>
      <c r="G112" s="30">
        <v>0</v>
      </c>
      <c r="H112" s="30">
        <v>3912.1</v>
      </c>
      <c r="I112" s="30">
        <v>3912.1</v>
      </c>
      <c r="J112" s="30">
        <v>4099.3999999999996</v>
      </c>
      <c r="K112" s="30">
        <v>4055.23</v>
      </c>
      <c r="L112" s="30">
        <v>10598.66</v>
      </c>
      <c r="M112" s="30">
        <v>10598.66</v>
      </c>
      <c r="N112" s="142">
        <f t="shared" si="105"/>
        <v>0.99762656527402227</v>
      </c>
      <c r="O112" s="60" t="s">
        <v>234</v>
      </c>
      <c r="P112" s="60" t="s">
        <v>235</v>
      </c>
      <c r="Q112" s="24"/>
    </row>
    <row r="113" spans="1:17" ht="39" customHeight="1">
      <c r="B113" s="3"/>
      <c r="C113" s="3"/>
      <c r="D113" s="1"/>
      <c r="E113" s="1"/>
      <c r="F113" s="1"/>
      <c r="G113" s="1"/>
      <c r="H113" s="1"/>
      <c r="I113" s="1"/>
      <c r="J113" s="1"/>
      <c r="K113" s="1"/>
      <c r="L113" s="1"/>
      <c r="M113" s="1"/>
      <c r="N113" s="146"/>
      <c r="O113" s="3"/>
      <c r="P113" s="3"/>
      <c r="Q113" s="6"/>
    </row>
    <row r="114" spans="1:17" s="23" customFormat="1" ht="51.75" customHeight="1">
      <c r="A114" s="113"/>
      <c r="B114" s="114"/>
      <c r="C114" s="114"/>
      <c r="D114" s="114"/>
      <c r="E114" s="114"/>
      <c r="F114" s="114"/>
      <c r="G114" s="114"/>
      <c r="H114" s="114"/>
      <c r="I114" s="114"/>
      <c r="J114" s="114"/>
      <c r="K114" s="114"/>
      <c r="L114" s="114"/>
      <c r="M114" s="114"/>
      <c r="N114" s="147"/>
      <c r="O114" s="114"/>
      <c r="P114" s="114"/>
      <c r="Q114" s="24"/>
    </row>
    <row r="115" spans="1:17">
      <c r="B115" s="16"/>
      <c r="C115" s="3"/>
      <c r="D115" s="1"/>
      <c r="E115" s="1"/>
      <c r="F115" s="1"/>
      <c r="G115" s="1"/>
      <c r="H115" s="1"/>
      <c r="I115" s="1"/>
      <c r="J115" s="1"/>
      <c r="K115" s="1"/>
      <c r="L115" s="1"/>
      <c r="M115" s="1"/>
      <c r="N115" s="146"/>
      <c r="O115" s="3"/>
      <c r="P115" s="3"/>
      <c r="Q115" s="6"/>
    </row>
    <row r="116" spans="1:17">
      <c r="A116" s="17"/>
      <c r="Q116" s="6"/>
    </row>
    <row r="117" spans="1:17" ht="26.25">
      <c r="A117" s="17"/>
      <c r="B117" s="5"/>
      <c r="C117" s="5"/>
      <c r="D117" s="1"/>
      <c r="E117" s="1"/>
      <c r="F117" s="1"/>
      <c r="G117" s="1"/>
      <c r="H117" s="1"/>
      <c r="I117" s="1"/>
      <c r="J117" s="1"/>
      <c r="K117" s="1"/>
      <c r="L117" s="1"/>
      <c r="M117" s="1"/>
      <c r="N117" s="149"/>
      <c r="O117" s="5"/>
      <c r="P117" s="5"/>
      <c r="Q117" s="6"/>
    </row>
    <row r="118" spans="1:17">
      <c r="A118" s="17"/>
      <c r="B118" s="3"/>
      <c r="C118" s="3"/>
      <c r="D118" s="1"/>
      <c r="E118" s="1"/>
      <c r="F118" s="1"/>
      <c r="G118" s="1"/>
      <c r="H118" s="1"/>
      <c r="I118" s="1"/>
      <c r="J118" s="1"/>
      <c r="K118" s="1"/>
      <c r="L118" s="1"/>
      <c r="M118" s="1"/>
      <c r="N118" s="146"/>
      <c r="O118" s="3"/>
      <c r="P118" s="3"/>
      <c r="Q118" s="6"/>
    </row>
    <row r="119" spans="1:17">
      <c r="A119" s="17"/>
      <c r="B119" s="3"/>
      <c r="C119" s="3"/>
      <c r="D119" s="1"/>
      <c r="E119" s="1"/>
      <c r="F119" s="1"/>
      <c r="G119" s="1"/>
      <c r="H119" s="1"/>
      <c r="I119" s="1"/>
      <c r="J119" s="1"/>
      <c r="K119" s="1"/>
      <c r="L119" s="1"/>
      <c r="M119" s="1"/>
      <c r="N119" s="146"/>
      <c r="O119" s="3"/>
      <c r="P119" s="3"/>
      <c r="Q119" s="6"/>
    </row>
    <row r="120" spans="1:17">
      <c r="A120" s="17"/>
      <c r="B120" s="3"/>
      <c r="C120" s="3"/>
      <c r="D120" s="1"/>
      <c r="E120" s="1"/>
      <c r="F120" s="1"/>
      <c r="G120" s="1"/>
      <c r="H120" s="1"/>
      <c r="I120" s="1"/>
      <c r="J120" s="1"/>
      <c r="K120" s="1"/>
      <c r="L120" s="1"/>
      <c r="M120" s="1"/>
      <c r="N120" s="146"/>
      <c r="O120" s="3"/>
      <c r="P120" s="3"/>
      <c r="Q120" s="6"/>
    </row>
    <row r="121" spans="1:17">
      <c r="A121" s="17"/>
      <c r="B121" s="3"/>
      <c r="C121" s="3"/>
      <c r="D121" s="1"/>
      <c r="E121" s="1"/>
      <c r="F121" s="1"/>
      <c r="G121" s="1"/>
      <c r="H121" s="1"/>
      <c r="I121" s="1"/>
      <c r="J121" s="1"/>
      <c r="K121" s="1"/>
      <c r="L121" s="1"/>
      <c r="M121" s="1"/>
      <c r="N121" s="146"/>
      <c r="O121" s="3"/>
      <c r="P121" s="3"/>
      <c r="Q121" s="6"/>
    </row>
    <row r="122" spans="1:17">
      <c r="A122" s="17"/>
      <c r="B122" s="3"/>
      <c r="C122" s="3"/>
      <c r="D122" s="1"/>
      <c r="E122" s="1"/>
      <c r="F122" s="1"/>
      <c r="G122" s="1"/>
      <c r="H122" s="1"/>
      <c r="I122" s="1"/>
      <c r="J122" s="1"/>
      <c r="K122" s="1"/>
      <c r="L122" s="1"/>
      <c r="M122" s="1"/>
      <c r="N122" s="146"/>
      <c r="O122" s="3"/>
      <c r="P122" s="3"/>
      <c r="Q122" s="6"/>
    </row>
    <row r="123" spans="1:17">
      <c r="A123" s="17"/>
      <c r="B123" s="3"/>
      <c r="C123" s="3"/>
      <c r="D123" s="1"/>
      <c r="E123" s="1"/>
      <c r="F123" s="1"/>
      <c r="G123" s="1"/>
      <c r="H123" s="1"/>
      <c r="I123" s="1"/>
      <c r="J123" s="1"/>
      <c r="K123" s="1"/>
      <c r="L123" s="1"/>
      <c r="M123" s="1"/>
      <c r="N123" s="146"/>
      <c r="O123" s="3"/>
      <c r="P123" s="3"/>
      <c r="Q123" s="6"/>
    </row>
    <row r="124" spans="1:17">
      <c r="A124" s="17"/>
      <c r="B124" s="3"/>
      <c r="C124" s="3"/>
      <c r="D124" s="1"/>
      <c r="E124" s="1"/>
      <c r="F124" s="1"/>
      <c r="G124" s="1"/>
      <c r="H124" s="1"/>
      <c r="I124" s="1"/>
      <c r="J124" s="1"/>
      <c r="K124" s="1"/>
      <c r="L124" s="1"/>
      <c r="M124" s="1"/>
      <c r="N124" s="146"/>
      <c r="O124" s="3"/>
      <c r="P124" s="3"/>
      <c r="Q124" s="6"/>
    </row>
    <row r="125" spans="1:17">
      <c r="A125" s="17"/>
      <c r="B125" s="3"/>
      <c r="C125" s="3"/>
      <c r="D125" s="1"/>
      <c r="E125" s="1"/>
      <c r="F125" s="1"/>
      <c r="G125" s="1"/>
      <c r="H125" s="1"/>
      <c r="I125" s="1"/>
      <c r="J125" s="1"/>
      <c r="K125" s="1"/>
      <c r="L125" s="1"/>
      <c r="M125" s="1"/>
      <c r="N125" s="146"/>
      <c r="O125" s="3"/>
      <c r="P125" s="3"/>
      <c r="Q125" s="6"/>
    </row>
    <row r="126" spans="1:17">
      <c r="A126" s="17"/>
      <c r="B126" s="3"/>
      <c r="C126" s="3"/>
      <c r="D126" s="1"/>
      <c r="E126" s="1"/>
      <c r="F126" s="1"/>
      <c r="G126" s="1"/>
      <c r="H126" s="1"/>
      <c r="I126" s="1"/>
      <c r="J126" s="1"/>
      <c r="K126" s="1"/>
      <c r="L126" s="1"/>
      <c r="M126" s="1"/>
      <c r="N126" s="146"/>
      <c r="O126" s="3"/>
      <c r="P126" s="3"/>
      <c r="Q126" s="6"/>
    </row>
    <row r="127" spans="1:17">
      <c r="A127" s="17"/>
      <c r="B127" s="3"/>
      <c r="C127" s="3"/>
      <c r="D127" s="1"/>
      <c r="E127" s="1"/>
      <c r="F127" s="1"/>
      <c r="G127" s="1"/>
      <c r="H127" s="1"/>
      <c r="I127" s="1"/>
      <c r="J127" s="1"/>
      <c r="K127" s="1"/>
      <c r="L127" s="1"/>
      <c r="M127" s="1"/>
      <c r="N127" s="146"/>
      <c r="O127" s="3"/>
      <c r="P127" s="3"/>
      <c r="Q127" s="6"/>
    </row>
    <row r="128" spans="1:17">
      <c r="A128" s="17"/>
      <c r="B128" s="3"/>
      <c r="C128" s="3"/>
      <c r="D128" s="1"/>
      <c r="E128" s="1"/>
      <c r="F128" s="1"/>
      <c r="G128" s="1"/>
      <c r="H128" s="1"/>
      <c r="I128" s="1"/>
      <c r="J128" s="1"/>
      <c r="K128" s="1"/>
      <c r="L128" s="1"/>
      <c r="M128" s="1"/>
      <c r="N128" s="146"/>
      <c r="O128" s="3"/>
      <c r="P128" s="3"/>
      <c r="Q128" s="6"/>
    </row>
    <row r="129" spans="1:17">
      <c r="A129" s="17"/>
      <c r="B129" s="3"/>
      <c r="C129" s="3"/>
      <c r="D129" s="1"/>
      <c r="E129" s="1"/>
      <c r="F129" s="1"/>
      <c r="G129" s="1"/>
      <c r="H129" s="1"/>
      <c r="I129" s="1"/>
      <c r="J129" s="1"/>
      <c r="K129" s="1"/>
      <c r="L129" s="1"/>
      <c r="M129" s="1"/>
      <c r="N129" s="146"/>
      <c r="O129" s="3"/>
      <c r="P129" s="3"/>
      <c r="Q129" s="6"/>
    </row>
    <row r="130" spans="1:17">
      <c r="A130" s="17"/>
      <c r="B130" s="3"/>
      <c r="C130" s="3"/>
      <c r="D130" s="1"/>
      <c r="E130" s="1"/>
      <c r="F130" s="1"/>
      <c r="G130" s="1"/>
      <c r="H130" s="1"/>
      <c r="I130" s="1"/>
      <c r="J130" s="1"/>
      <c r="K130" s="1"/>
      <c r="L130" s="1"/>
      <c r="M130" s="1"/>
      <c r="N130" s="146"/>
      <c r="O130" s="3"/>
      <c r="P130" s="3"/>
      <c r="Q130" s="6"/>
    </row>
    <row r="131" spans="1:17">
      <c r="A131" s="17"/>
      <c r="B131" s="3"/>
      <c r="C131" s="3"/>
      <c r="D131" s="1"/>
      <c r="E131" s="1"/>
      <c r="F131" s="1"/>
      <c r="G131" s="1"/>
      <c r="H131" s="1"/>
      <c r="I131" s="1"/>
      <c r="J131" s="1"/>
      <c r="K131" s="1"/>
      <c r="L131" s="1"/>
      <c r="M131" s="1"/>
      <c r="N131" s="146"/>
      <c r="O131" s="3"/>
      <c r="P131" s="3"/>
      <c r="Q131" s="6"/>
    </row>
    <row r="132" spans="1:17">
      <c r="A132" s="17"/>
      <c r="B132" s="3"/>
      <c r="C132" s="3"/>
      <c r="D132" s="1"/>
      <c r="E132" s="1"/>
      <c r="F132" s="1"/>
      <c r="G132" s="1"/>
      <c r="H132" s="1"/>
      <c r="I132" s="1"/>
      <c r="J132" s="1"/>
      <c r="K132" s="1"/>
      <c r="L132" s="1"/>
      <c r="M132" s="1"/>
      <c r="N132" s="146"/>
      <c r="O132" s="3"/>
      <c r="P132" s="3"/>
      <c r="Q132" s="6"/>
    </row>
    <row r="133" spans="1:17">
      <c r="A133" s="17"/>
      <c r="B133" s="3"/>
      <c r="C133" s="3"/>
      <c r="D133" s="1"/>
      <c r="E133" s="1"/>
      <c r="F133" s="1"/>
      <c r="G133" s="1"/>
      <c r="H133" s="1"/>
      <c r="I133" s="1"/>
      <c r="J133" s="1"/>
      <c r="K133" s="1"/>
      <c r="L133" s="1"/>
      <c r="M133" s="1"/>
      <c r="N133" s="146"/>
      <c r="O133" s="3"/>
      <c r="P133" s="3"/>
      <c r="Q133" s="6"/>
    </row>
    <row r="134" spans="1:17">
      <c r="A134" s="17"/>
      <c r="B134" s="3"/>
      <c r="C134" s="3"/>
      <c r="D134" s="1"/>
      <c r="E134" s="1"/>
      <c r="F134" s="1"/>
      <c r="G134" s="1"/>
      <c r="H134" s="1"/>
      <c r="I134" s="1"/>
      <c r="J134" s="1"/>
      <c r="K134" s="1"/>
      <c r="L134" s="1"/>
      <c r="M134" s="1"/>
      <c r="N134" s="146"/>
      <c r="O134" s="3"/>
      <c r="P134" s="3"/>
      <c r="Q134" s="6"/>
    </row>
    <row r="135" spans="1:17">
      <c r="A135" s="17"/>
      <c r="B135" s="3"/>
      <c r="C135" s="3"/>
      <c r="D135" s="1"/>
      <c r="E135" s="1"/>
      <c r="F135" s="1"/>
      <c r="G135" s="1"/>
      <c r="H135" s="1"/>
      <c r="I135" s="1"/>
      <c r="J135" s="1"/>
      <c r="K135" s="1"/>
      <c r="L135" s="1"/>
      <c r="M135" s="1"/>
      <c r="N135" s="146"/>
      <c r="O135" s="3"/>
      <c r="P135" s="3"/>
      <c r="Q135" s="6"/>
    </row>
    <row r="136" spans="1:17">
      <c r="A136" s="17"/>
      <c r="B136" s="3"/>
      <c r="C136" s="3"/>
      <c r="D136" s="1"/>
      <c r="E136" s="1"/>
      <c r="F136" s="1"/>
      <c r="G136" s="1"/>
      <c r="H136" s="1"/>
      <c r="I136" s="1"/>
      <c r="J136" s="1"/>
      <c r="K136" s="1"/>
      <c r="L136" s="1"/>
      <c r="M136" s="1"/>
      <c r="N136" s="146"/>
      <c r="O136" s="3"/>
      <c r="P136" s="3"/>
      <c r="Q136" s="6"/>
    </row>
    <row r="137" spans="1:17">
      <c r="A137" s="17"/>
      <c r="B137" s="3"/>
      <c r="C137" s="3"/>
      <c r="D137" s="1"/>
      <c r="E137" s="1"/>
      <c r="F137" s="1"/>
      <c r="G137" s="1"/>
      <c r="H137" s="1"/>
      <c r="I137" s="1"/>
      <c r="J137" s="1"/>
      <c r="K137" s="1"/>
      <c r="L137" s="1"/>
      <c r="M137" s="1"/>
      <c r="N137" s="146"/>
      <c r="O137" s="3"/>
      <c r="P137" s="3"/>
      <c r="Q137" s="6"/>
    </row>
    <row r="138" spans="1:17">
      <c r="A138" s="17"/>
      <c r="B138" s="3"/>
      <c r="C138" s="3"/>
      <c r="D138" s="1"/>
      <c r="E138" s="1"/>
      <c r="F138" s="1"/>
      <c r="G138" s="1"/>
      <c r="H138" s="1"/>
      <c r="I138" s="1"/>
      <c r="J138" s="1"/>
      <c r="K138" s="1"/>
      <c r="L138" s="1"/>
      <c r="M138" s="1"/>
      <c r="N138" s="146"/>
      <c r="O138" s="3"/>
      <c r="P138" s="3"/>
      <c r="Q138" s="6"/>
    </row>
    <row r="139" spans="1:17">
      <c r="A139" s="17"/>
      <c r="B139" s="3"/>
      <c r="C139" s="3"/>
      <c r="D139" s="1"/>
      <c r="E139" s="1"/>
      <c r="F139" s="1"/>
      <c r="G139" s="1"/>
      <c r="H139" s="1"/>
      <c r="I139" s="1"/>
      <c r="J139" s="1"/>
      <c r="K139" s="1"/>
      <c r="L139" s="1"/>
      <c r="M139" s="1"/>
      <c r="N139" s="146"/>
      <c r="O139" s="3"/>
      <c r="P139" s="3"/>
      <c r="Q139" s="6"/>
    </row>
    <row r="140" spans="1:17">
      <c r="A140" s="17"/>
      <c r="B140" s="3"/>
      <c r="C140" s="3"/>
      <c r="D140" s="1"/>
      <c r="E140" s="1"/>
      <c r="F140" s="1"/>
      <c r="G140" s="1"/>
      <c r="H140" s="1"/>
      <c r="I140" s="1"/>
      <c r="J140" s="1"/>
      <c r="K140" s="1"/>
      <c r="L140" s="1"/>
      <c r="M140" s="1"/>
      <c r="N140" s="146"/>
      <c r="O140" s="3"/>
      <c r="P140" s="3"/>
      <c r="Q140" s="6"/>
    </row>
    <row r="141" spans="1:17">
      <c r="A141" s="17"/>
      <c r="B141" s="3"/>
      <c r="C141" s="3"/>
      <c r="D141" s="1"/>
      <c r="E141" s="1"/>
      <c r="F141" s="1"/>
      <c r="G141" s="1"/>
      <c r="H141" s="1"/>
      <c r="I141" s="1"/>
      <c r="J141" s="1"/>
      <c r="K141" s="1"/>
      <c r="L141" s="1"/>
      <c r="M141" s="1"/>
      <c r="N141" s="146"/>
      <c r="O141" s="3"/>
      <c r="P141" s="3"/>
      <c r="Q141" s="6"/>
    </row>
    <row r="142" spans="1:17">
      <c r="A142" s="17"/>
      <c r="B142" s="3"/>
      <c r="C142" s="3"/>
      <c r="D142" s="1"/>
      <c r="E142" s="1"/>
      <c r="F142" s="1"/>
      <c r="G142" s="1"/>
      <c r="H142" s="1"/>
      <c r="I142" s="1"/>
      <c r="J142" s="1"/>
      <c r="K142" s="1"/>
      <c r="L142" s="1"/>
      <c r="M142" s="1"/>
      <c r="N142" s="146"/>
      <c r="O142" s="3"/>
      <c r="P142" s="3"/>
      <c r="Q142" s="6"/>
    </row>
    <row r="143" spans="1:17">
      <c r="A143" s="17"/>
      <c r="B143" s="3"/>
      <c r="C143" s="3"/>
      <c r="D143" s="1"/>
      <c r="E143" s="1"/>
      <c r="F143" s="1"/>
      <c r="G143" s="1"/>
      <c r="H143" s="1"/>
      <c r="I143" s="1"/>
      <c r="J143" s="1"/>
      <c r="K143" s="1"/>
      <c r="L143" s="1"/>
      <c r="M143" s="1"/>
      <c r="N143" s="146"/>
      <c r="O143" s="3"/>
      <c r="P143" s="3"/>
      <c r="Q143" s="6"/>
    </row>
    <row r="144" spans="1:17">
      <c r="A144" s="17"/>
      <c r="B144" s="3"/>
      <c r="C144" s="3"/>
      <c r="D144" s="1"/>
      <c r="E144" s="1"/>
      <c r="F144" s="1"/>
      <c r="G144" s="1"/>
      <c r="H144" s="1"/>
      <c r="I144" s="1"/>
      <c r="J144" s="1"/>
      <c r="K144" s="1"/>
      <c r="L144" s="1"/>
      <c r="M144" s="1"/>
      <c r="N144" s="146"/>
      <c r="O144" s="3"/>
      <c r="P144" s="3"/>
      <c r="Q144" s="6"/>
    </row>
    <row r="145" spans="1:17">
      <c r="A145" s="17"/>
      <c r="B145" s="3"/>
      <c r="C145" s="3"/>
      <c r="D145" s="1"/>
      <c r="E145" s="1"/>
      <c r="F145" s="1"/>
      <c r="G145" s="1"/>
      <c r="H145" s="1"/>
      <c r="I145" s="1"/>
      <c r="J145" s="1"/>
      <c r="K145" s="1"/>
      <c r="L145" s="1"/>
      <c r="M145" s="1"/>
      <c r="N145" s="146"/>
      <c r="O145" s="3"/>
      <c r="P145" s="3"/>
      <c r="Q145" s="6"/>
    </row>
    <row r="146" spans="1:17">
      <c r="A146" s="17"/>
      <c r="B146" s="3"/>
      <c r="C146" s="3"/>
      <c r="D146" s="1"/>
      <c r="E146" s="1"/>
      <c r="F146" s="1"/>
      <c r="G146" s="1"/>
      <c r="H146" s="1"/>
      <c r="I146" s="1"/>
      <c r="J146" s="1"/>
      <c r="K146" s="1"/>
      <c r="L146" s="1"/>
      <c r="M146" s="1"/>
      <c r="N146" s="146"/>
      <c r="O146" s="3"/>
      <c r="P146" s="3"/>
      <c r="Q146" s="6"/>
    </row>
    <row r="147" spans="1:17">
      <c r="A147" s="17"/>
      <c r="B147" s="3"/>
      <c r="C147" s="3"/>
      <c r="D147" s="1"/>
      <c r="E147" s="1"/>
      <c r="F147" s="1"/>
      <c r="G147" s="1"/>
      <c r="H147" s="1"/>
      <c r="I147" s="1"/>
      <c r="J147" s="1"/>
      <c r="K147" s="1"/>
      <c r="L147" s="1"/>
      <c r="M147" s="1"/>
      <c r="N147" s="146"/>
      <c r="O147" s="3"/>
      <c r="P147" s="3"/>
      <c r="Q147" s="6"/>
    </row>
    <row r="148" spans="1:17">
      <c r="A148" s="17"/>
      <c r="B148" s="3"/>
      <c r="C148" s="3"/>
      <c r="D148" s="1"/>
      <c r="E148" s="1"/>
      <c r="F148" s="1"/>
      <c r="G148" s="1"/>
      <c r="H148" s="1"/>
      <c r="I148" s="1"/>
      <c r="J148" s="1"/>
      <c r="K148" s="1"/>
      <c r="L148" s="1"/>
      <c r="M148" s="1"/>
      <c r="N148" s="146"/>
      <c r="O148" s="3"/>
      <c r="P148" s="3"/>
      <c r="Q148" s="6"/>
    </row>
    <row r="149" spans="1:17">
      <c r="A149" s="17"/>
      <c r="B149" s="3"/>
      <c r="C149" s="3"/>
      <c r="D149" s="1"/>
      <c r="E149" s="1"/>
      <c r="F149" s="1"/>
      <c r="G149" s="1"/>
      <c r="H149" s="1"/>
      <c r="I149" s="1"/>
      <c r="J149" s="1"/>
      <c r="K149" s="1"/>
      <c r="L149" s="1"/>
      <c r="M149" s="1"/>
      <c r="N149" s="146"/>
      <c r="O149" s="3"/>
      <c r="P149" s="3"/>
      <c r="Q149" s="6"/>
    </row>
    <row r="150" spans="1:17">
      <c r="A150" s="17"/>
      <c r="B150" s="3"/>
      <c r="C150" s="3"/>
      <c r="D150" s="1"/>
      <c r="E150" s="1"/>
      <c r="F150" s="1"/>
      <c r="G150" s="1"/>
      <c r="H150" s="1"/>
      <c r="I150" s="1"/>
      <c r="J150" s="1"/>
      <c r="K150" s="1"/>
      <c r="L150" s="1"/>
      <c r="M150" s="1"/>
      <c r="N150" s="146"/>
      <c r="O150" s="3"/>
      <c r="P150" s="3"/>
      <c r="Q150" s="6"/>
    </row>
    <row r="151" spans="1:17">
      <c r="A151" s="17"/>
      <c r="B151" s="3"/>
      <c r="C151" s="3"/>
      <c r="D151" s="1"/>
      <c r="E151" s="1"/>
      <c r="F151" s="1"/>
      <c r="G151" s="1"/>
      <c r="H151" s="1"/>
      <c r="I151" s="1"/>
      <c r="J151" s="1"/>
      <c r="K151" s="1"/>
      <c r="L151" s="1"/>
      <c r="M151" s="1"/>
      <c r="N151" s="146"/>
      <c r="O151" s="3"/>
      <c r="P151" s="3"/>
      <c r="Q151" s="6"/>
    </row>
    <row r="152" spans="1:17">
      <c r="A152" s="17"/>
      <c r="B152" s="3"/>
      <c r="C152" s="3"/>
      <c r="D152" s="1"/>
      <c r="E152" s="1"/>
      <c r="F152" s="1"/>
      <c r="G152" s="1"/>
      <c r="H152" s="1"/>
      <c r="I152" s="1"/>
      <c r="J152" s="1"/>
      <c r="K152" s="1"/>
      <c r="L152" s="1"/>
      <c r="M152" s="1"/>
      <c r="N152" s="146"/>
      <c r="O152" s="3"/>
      <c r="P152" s="3"/>
      <c r="Q152" s="6"/>
    </row>
    <row r="153" spans="1:17">
      <c r="A153" s="17"/>
      <c r="B153" s="3"/>
      <c r="C153" s="3"/>
      <c r="D153" s="1"/>
      <c r="E153" s="1"/>
      <c r="F153" s="1"/>
      <c r="G153" s="1"/>
      <c r="H153" s="1"/>
      <c r="I153" s="1"/>
      <c r="J153" s="1"/>
      <c r="K153" s="1"/>
      <c r="L153" s="1"/>
      <c r="M153" s="1"/>
      <c r="N153" s="146"/>
      <c r="O153" s="3"/>
      <c r="P153" s="3"/>
      <c r="Q153" s="6"/>
    </row>
    <row r="154" spans="1:17">
      <c r="A154" s="17"/>
      <c r="B154" s="3"/>
      <c r="C154" s="3"/>
      <c r="D154" s="1"/>
      <c r="E154" s="1"/>
      <c r="F154" s="1"/>
      <c r="G154" s="1"/>
      <c r="H154" s="1"/>
      <c r="I154" s="1"/>
      <c r="J154" s="1"/>
      <c r="K154" s="1"/>
      <c r="L154" s="1"/>
      <c r="M154" s="1"/>
      <c r="N154" s="146"/>
      <c r="O154" s="3"/>
      <c r="P154" s="3"/>
      <c r="Q154" s="6"/>
    </row>
    <row r="155" spans="1:17">
      <c r="A155" s="17"/>
      <c r="B155" s="3"/>
      <c r="C155" s="3"/>
      <c r="D155" s="1"/>
      <c r="E155" s="1"/>
      <c r="F155" s="1"/>
      <c r="G155" s="1"/>
      <c r="H155" s="1"/>
      <c r="I155" s="1"/>
      <c r="J155" s="1"/>
      <c r="K155" s="1"/>
      <c r="L155" s="1"/>
      <c r="M155" s="1"/>
      <c r="N155" s="146"/>
      <c r="O155" s="3"/>
      <c r="P155" s="3"/>
      <c r="Q155" s="6"/>
    </row>
    <row r="156" spans="1:17">
      <c r="A156" s="17"/>
      <c r="B156" s="3"/>
      <c r="C156" s="3"/>
      <c r="D156" s="1"/>
      <c r="E156" s="1"/>
      <c r="F156" s="1"/>
      <c r="G156" s="1"/>
      <c r="H156" s="1"/>
      <c r="I156" s="1"/>
      <c r="J156" s="1"/>
      <c r="K156" s="1"/>
      <c r="L156" s="1"/>
      <c r="M156" s="1"/>
      <c r="N156" s="146"/>
      <c r="O156" s="3"/>
      <c r="P156" s="3"/>
      <c r="Q156" s="6"/>
    </row>
    <row r="157" spans="1:17">
      <c r="A157" s="17"/>
      <c r="B157" s="3"/>
      <c r="C157" s="3"/>
      <c r="D157" s="1"/>
      <c r="E157" s="1"/>
      <c r="F157" s="1"/>
      <c r="G157" s="1"/>
      <c r="H157" s="1"/>
      <c r="I157" s="1"/>
      <c r="J157" s="1"/>
      <c r="K157" s="1"/>
      <c r="L157" s="1"/>
      <c r="M157" s="1"/>
      <c r="N157" s="146"/>
      <c r="O157" s="3"/>
      <c r="P157" s="3"/>
      <c r="Q157" s="6"/>
    </row>
    <row r="158" spans="1:17">
      <c r="A158" s="17"/>
      <c r="B158" s="3"/>
      <c r="C158" s="3"/>
      <c r="D158" s="1"/>
      <c r="E158" s="1"/>
      <c r="F158" s="1"/>
      <c r="G158" s="1"/>
      <c r="H158" s="1"/>
      <c r="I158" s="1"/>
      <c r="J158" s="1"/>
      <c r="K158" s="1"/>
      <c r="L158" s="1"/>
      <c r="M158" s="1"/>
      <c r="N158" s="146"/>
      <c r="O158" s="3"/>
      <c r="P158" s="3"/>
      <c r="Q158" s="6"/>
    </row>
    <row r="159" spans="1:17">
      <c r="A159" s="17"/>
      <c r="B159" s="3"/>
      <c r="C159" s="3"/>
      <c r="D159" s="1"/>
      <c r="E159" s="1"/>
      <c r="F159" s="1"/>
      <c r="G159" s="1"/>
      <c r="H159" s="1"/>
      <c r="I159" s="1"/>
      <c r="J159" s="1"/>
      <c r="K159" s="1"/>
      <c r="L159" s="1"/>
      <c r="M159" s="1"/>
      <c r="N159" s="146"/>
      <c r="O159" s="3"/>
      <c r="P159" s="3"/>
      <c r="Q159" s="6"/>
    </row>
    <row r="160" spans="1:17">
      <c r="A160" s="17"/>
      <c r="B160" s="3"/>
      <c r="C160" s="3"/>
      <c r="D160" s="1"/>
      <c r="E160" s="1"/>
      <c r="F160" s="1"/>
      <c r="G160" s="1"/>
      <c r="H160" s="1"/>
      <c r="I160" s="1"/>
      <c r="J160" s="1"/>
      <c r="K160" s="1"/>
      <c r="L160" s="1"/>
      <c r="M160" s="1"/>
      <c r="N160" s="146"/>
      <c r="O160" s="3"/>
      <c r="P160" s="3"/>
      <c r="Q160" s="6"/>
    </row>
    <row r="161" spans="1:17">
      <c r="A161" s="17"/>
      <c r="B161" s="3"/>
      <c r="C161" s="3"/>
      <c r="D161" s="1"/>
      <c r="E161" s="1"/>
      <c r="F161" s="1"/>
      <c r="G161" s="1"/>
      <c r="H161" s="1"/>
      <c r="I161" s="1"/>
      <c r="J161" s="1"/>
      <c r="K161" s="1"/>
      <c r="L161" s="1"/>
      <c r="M161" s="1"/>
      <c r="N161" s="146"/>
      <c r="O161" s="3"/>
      <c r="P161" s="3"/>
      <c r="Q161" s="6"/>
    </row>
    <row r="162" spans="1:17">
      <c r="A162" s="17"/>
      <c r="B162" s="3"/>
      <c r="C162" s="3"/>
      <c r="D162" s="1"/>
      <c r="E162" s="1"/>
      <c r="F162" s="1"/>
      <c r="G162" s="1"/>
      <c r="H162" s="1"/>
      <c r="I162" s="1"/>
      <c r="J162" s="1"/>
      <c r="K162" s="1"/>
      <c r="L162" s="1"/>
      <c r="M162" s="1"/>
      <c r="N162" s="146"/>
      <c r="O162" s="3"/>
      <c r="P162" s="3"/>
      <c r="Q162" s="6"/>
    </row>
    <row r="163" spans="1:17">
      <c r="A163" s="17"/>
      <c r="B163" s="3"/>
      <c r="C163" s="3"/>
      <c r="D163" s="1"/>
      <c r="E163" s="1"/>
      <c r="F163" s="1"/>
      <c r="G163" s="1"/>
      <c r="H163" s="1"/>
      <c r="I163" s="1"/>
      <c r="J163" s="1"/>
      <c r="K163" s="1"/>
      <c r="L163" s="1"/>
      <c r="M163" s="1"/>
      <c r="N163" s="146"/>
      <c r="O163" s="3"/>
      <c r="P163" s="3"/>
      <c r="Q163" s="6"/>
    </row>
    <row r="164" spans="1:17">
      <c r="A164" s="17"/>
      <c r="B164" s="3"/>
      <c r="C164" s="3"/>
      <c r="D164" s="1"/>
      <c r="E164" s="1"/>
      <c r="F164" s="1"/>
      <c r="G164" s="1"/>
      <c r="H164" s="1"/>
      <c r="I164" s="1"/>
      <c r="J164" s="1"/>
      <c r="K164" s="1"/>
      <c r="L164" s="1"/>
      <c r="M164" s="1"/>
      <c r="N164" s="146"/>
      <c r="O164" s="3"/>
      <c r="P164" s="3"/>
      <c r="Q164" s="6"/>
    </row>
    <row r="165" spans="1:17">
      <c r="A165" s="17"/>
      <c r="B165" s="3"/>
      <c r="C165" s="3"/>
      <c r="D165" s="1"/>
      <c r="E165" s="1"/>
      <c r="F165" s="1"/>
      <c r="G165" s="1"/>
      <c r="H165" s="1"/>
      <c r="I165" s="1"/>
      <c r="J165" s="1"/>
      <c r="K165" s="1"/>
      <c r="L165" s="1"/>
      <c r="M165" s="1"/>
      <c r="N165" s="146"/>
      <c r="O165" s="3"/>
      <c r="P165" s="3"/>
      <c r="Q165" s="6"/>
    </row>
    <row r="166" spans="1:17">
      <c r="A166" s="17"/>
      <c r="B166" s="3"/>
      <c r="C166" s="3"/>
      <c r="D166" s="1"/>
      <c r="E166" s="1"/>
      <c r="F166" s="1"/>
      <c r="G166" s="1"/>
      <c r="H166" s="1"/>
      <c r="I166" s="1"/>
      <c r="J166" s="1"/>
      <c r="K166" s="1"/>
      <c r="L166" s="1"/>
      <c r="M166" s="1"/>
      <c r="N166" s="146"/>
      <c r="O166" s="3"/>
      <c r="P166" s="3"/>
      <c r="Q166" s="6"/>
    </row>
    <row r="167" spans="1:17">
      <c r="A167" s="17"/>
      <c r="B167" s="3"/>
      <c r="C167" s="3"/>
      <c r="D167" s="1"/>
      <c r="E167" s="1"/>
      <c r="F167" s="1"/>
      <c r="G167" s="1"/>
      <c r="H167" s="1"/>
      <c r="I167" s="1"/>
      <c r="J167" s="1"/>
      <c r="K167" s="1"/>
      <c r="L167" s="1"/>
      <c r="M167" s="1"/>
      <c r="N167" s="146"/>
      <c r="O167" s="3"/>
      <c r="P167" s="3"/>
      <c r="Q167" s="6"/>
    </row>
    <row r="168" spans="1:17">
      <c r="A168" s="17"/>
      <c r="B168" s="3"/>
      <c r="C168" s="3"/>
      <c r="D168" s="1"/>
      <c r="E168" s="1"/>
      <c r="F168" s="1"/>
      <c r="G168" s="1"/>
      <c r="H168" s="1"/>
      <c r="I168" s="1"/>
      <c r="J168" s="1"/>
      <c r="K168" s="1"/>
      <c r="L168" s="1"/>
      <c r="M168" s="1"/>
      <c r="N168" s="146"/>
      <c r="O168" s="3"/>
      <c r="P168" s="3"/>
      <c r="Q168" s="6"/>
    </row>
    <row r="169" spans="1:17">
      <c r="A169" s="17"/>
      <c r="B169" s="3"/>
      <c r="C169" s="3"/>
      <c r="D169" s="1"/>
      <c r="E169" s="1"/>
      <c r="F169" s="1"/>
      <c r="G169" s="1"/>
      <c r="H169" s="1"/>
      <c r="I169" s="1"/>
      <c r="J169" s="1"/>
      <c r="K169" s="1"/>
      <c r="L169" s="1"/>
      <c r="M169" s="1"/>
      <c r="N169" s="146"/>
      <c r="O169" s="3"/>
      <c r="P169" s="3"/>
      <c r="Q169" s="6"/>
    </row>
    <row r="170" spans="1:17">
      <c r="A170" s="17"/>
      <c r="B170" s="3"/>
      <c r="C170" s="3"/>
      <c r="D170" s="1"/>
      <c r="E170" s="1"/>
      <c r="F170" s="1"/>
      <c r="G170" s="1"/>
      <c r="H170" s="1"/>
      <c r="I170" s="1"/>
      <c r="J170" s="1"/>
      <c r="K170" s="1"/>
      <c r="L170" s="1"/>
      <c r="M170" s="1"/>
      <c r="N170" s="146"/>
      <c r="O170" s="3"/>
      <c r="P170" s="3"/>
      <c r="Q170" s="6"/>
    </row>
    <row r="171" spans="1:17">
      <c r="A171" s="17"/>
      <c r="B171" s="3"/>
      <c r="C171" s="3"/>
      <c r="D171" s="1"/>
      <c r="E171" s="1"/>
      <c r="F171" s="1"/>
      <c r="G171" s="1"/>
      <c r="H171" s="1"/>
      <c r="I171" s="1"/>
      <c r="J171" s="1"/>
      <c r="K171" s="1"/>
      <c r="L171" s="1"/>
      <c r="M171" s="1"/>
      <c r="N171" s="146"/>
      <c r="O171" s="3"/>
      <c r="P171" s="3"/>
      <c r="Q171" s="6"/>
    </row>
    <row r="172" spans="1:17">
      <c r="A172" s="17"/>
      <c r="B172" s="3"/>
      <c r="C172" s="3"/>
      <c r="D172" s="1"/>
      <c r="E172" s="1"/>
      <c r="F172" s="1"/>
      <c r="G172" s="1"/>
      <c r="H172" s="1"/>
      <c r="I172" s="1"/>
      <c r="J172" s="1"/>
      <c r="K172" s="1"/>
      <c r="L172" s="1"/>
      <c r="M172" s="1"/>
      <c r="N172" s="146"/>
      <c r="O172" s="3"/>
      <c r="P172" s="3"/>
      <c r="Q172" s="6"/>
    </row>
    <row r="173" spans="1:17">
      <c r="A173" s="17"/>
      <c r="B173" s="3"/>
      <c r="C173" s="3"/>
      <c r="D173" s="1"/>
      <c r="E173" s="1"/>
      <c r="F173" s="1"/>
      <c r="G173" s="1"/>
      <c r="H173" s="1"/>
      <c r="I173" s="1"/>
      <c r="J173" s="1"/>
      <c r="K173" s="1"/>
      <c r="L173" s="1"/>
      <c r="M173" s="1"/>
      <c r="N173" s="146"/>
      <c r="O173" s="3"/>
      <c r="P173" s="3"/>
      <c r="Q173" s="6"/>
    </row>
    <row r="174" spans="1:17">
      <c r="A174" s="17"/>
      <c r="B174" s="3"/>
      <c r="C174" s="3"/>
      <c r="D174" s="1"/>
      <c r="E174" s="1"/>
      <c r="F174" s="1"/>
      <c r="G174" s="1"/>
      <c r="H174" s="1"/>
      <c r="I174" s="1"/>
      <c r="J174" s="1"/>
      <c r="K174" s="1"/>
      <c r="L174" s="1"/>
      <c r="M174" s="1"/>
      <c r="N174" s="146"/>
      <c r="O174" s="3"/>
      <c r="P174" s="3"/>
      <c r="Q174" s="6"/>
    </row>
    <row r="175" spans="1:17">
      <c r="A175" s="17"/>
      <c r="B175" s="3"/>
      <c r="C175" s="3"/>
      <c r="D175" s="1"/>
      <c r="E175" s="1"/>
      <c r="F175" s="1"/>
      <c r="G175" s="1"/>
      <c r="H175" s="1"/>
      <c r="I175" s="1"/>
      <c r="J175" s="1"/>
      <c r="K175" s="1"/>
      <c r="L175" s="1"/>
      <c r="M175" s="1"/>
      <c r="N175" s="146"/>
      <c r="O175" s="3"/>
      <c r="P175" s="3"/>
      <c r="Q175" s="6"/>
    </row>
    <row r="176" spans="1:17">
      <c r="A176" s="17"/>
      <c r="B176" s="3"/>
      <c r="C176" s="3"/>
      <c r="D176" s="1"/>
      <c r="E176" s="1"/>
      <c r="F176" s="1"/>
      <c r="G176" s="1"/>
      <c r="H176" s="1"/>
      <c r="I176" s="1"/>
      <c r="J176" s="1"/>
      <c r="K176" s="1"/>
      <c r="L176" s="1"/>
      <c r="M176" s="1"/>
      <c r="N176" s="146"/>
      <c r="O176" s="3"/>
      <c r="P176" s="3"/>
      <c r="Q176" s="6"/>
    </row>
    <row r="177" spans="1:17">
      <c r="A177" s="17"/>
      <c r="B177" s="3"/>
      <c r="C177" s="3"/>
      <c r="D177" s="1"/>
      <c r="E177" s="1"/>
      <c r="F177" s="1"/>
      <c r="G177" s="1"/>
      <c r="H177" s="1"/>
      <c r="I177" s="1"/>
      <c r="J177" s="1"/>
      <c r="K177" s="1"/>
      <c r="L177" s="1"/>
      <c r="M177" s="1"/>
      <c r="N177" s="146"/>
      <c r="O177" s="3"/>
      <c r="P177" s="3"/>
      <c r="Q177" s="6"/>
    </row>
    <row r="178" spans="1:17">
      <c r="A178" s="17"/>
      <c r="B178" s="3"/>
      <c r="C178" s="3"/>
      <c r="D178" s="1"/>
      <c r="E178" s="1"/>
      <c r="F178" s="1"/>
      <c r="G178" s="1"/>
      <c r="H178" s="1"/>
      <c r="I178" s="1"/>
      <c r="J178" s="1"/>
      <c r="K178" s="1"/>
      <c r="L178" s="1"/>
      <c r="M178" s="1"/>
      <c r="N178" s="146"/>
      <c r="O178" s="3"/>
      <c r="P178" s="3"/>
      <c r="Q178" s="6"/>
    </row>
    <row r="179" spans="1:17">
      <c r="A179" s="17"/>
      <c r="B179" s="3"/>
      <c r="C179" s="3"/>
      <c r="D179" s="1"/>
      <c r="E179" s="1"/>
      <c r="F179" s="1"/>
      <c r="G179" s="1"/>
      <c r="H179" s="1"/>
      <c r="I179" s="1"/>
      <c r="J179" s="1"/>
      <c r="K179" s="1"/>
      <c r="L179" s="1"/>
      <c r="M179" s="1"/>
      <c r="N179" s="146"/>
      <c r="O179" s="3"/>
      <c r="P179" s="3"/>
      <c r="Q179" s="6"/>
    </row>
    <row r="180" spans="1:17">
      <c r="A180" s="17"/>
      <c r="B180" s="3"/>
      <c r="C180" s="3"/>
      <c r="D180" s="1"/>
      <c r="E180" s="1"/>
      <c r="F180" s="1"/>
      <c r="G180" s="1"/>
      <c r="H180" s="1"/>
      <c r="I180" s="1"/>
      <c r="J180" s="1"/>
      <c r="K180" s="1"/>
      <c r="L180" s="1"/>
      <c r="M180" s="1"/>
      <c r="N180" s="146"/>
      <c r="O180" s="3"/>
      <c r="P180" s="3"/>
      <c r="Q180" s="6"/>
    </row>
    <row r="181" spans="1:17">
      <c r="A181" s="17"/>
      <c r="B181" s="3"/>
      <c r="C181" s="3"/>
      <c r="D181" s="1"/>
      <c r="E181" s="1"/>
      <c r="F181" s="1"/>
      <c r="G181" s="1"/>
      <c r="H181" s="1"/>
      <c r="I181" s="1"/>
      <c r="J181" s="1"/>
      <c r="K181" s="1"/>
      <c r="L181" s="1"/>
      <c r="M181" s="1"/>
      <c r="N181" s="146"/>
      <c r="O181" s="3"/>
      <c r="P181" s="3"/>
      <c r="Q181" s="6"/>
    </row>
    <row r="182" spans="1:17">
      <c r="A182" s="17"/>
      <c r="B182" s="3"/>
      <c r="C182" s="3"/>
      <c r="D182" s="1"/>
      <c r="E182" s="1"/>
      <c r="F182" s="1"/>
      <c r="G182" s="1"/>
      <c r="H182" s="1"/>
      <c r="I182" s="1"/>
      <c r="J182" s="1"/>
      <c r="K182" s="1"/>
      <c r="L182" s="1"/>
      <c r="M182" s="1"/>
      <c r="N182" s="146"/>
      <c r="O182" s="3"/>
      <c r="P182" s="3"/>
      <c r="Q182" s="6"/>
    </row>
    <row r="183" spans="1:17">
      <c r="A183" s="17"/>
      <c r="B183" s="3"/>
      <c r="C183" s="3"/>
      <c r="D183" s="1"/>
      <c r="E183" s="1"/>
      <c r="F183" s="1"/>
      <c r="G183" s="1"/>
      <c r="H183" s="1"/>
      <c r="I183" s="1"/>
      <c r="J183" s="1"/>
      <c r="K183" s="1"/>
      <c r="L183" s="1"/>
      <c r="M183" s="1"/>
      <c r="N183" s="146"/>
      <c r="O183" s="3"/>
      <c r="P183" s="3"/>
      <c r="Q183" s="6"/>
    </row>
    <row r="184" spans="1:17">
      <c r="A184" s="17"/>
      <c r="B184" s="3"/>
      <c r="C184" s="3"/>
      <c r="D184" s="1"/>
      <c r="E184" s="1"/>
      <c r="F184" s="1"/>
      <c r="G184" s="1"/>
      <c r="H184" s="1"/>
      <c r="I184" s="1"/>
      <c r="J184" s="1"/>
      <c r="K184" s="1"/>
      <c r="L184" s="1"/>
      <c r="M184" s="1"/>
      <c r="N184" s="146"/>
      <c r="O184" s="3"/>
      <c r="P184" s="3"/>
      <c r="Q184" s="6"/>
    </row>
    <row r="185" spans="1:17">
      <c r="A185" s="17"/>
      <c r="B185" s="3"/>
      <c r="C185" s="3"/>
      <c r="D185" s="1"/>
      <c r="E185" s="1"/>
      <c r="F185" s="1"/>
      <c r="G185" s="1"/>
      <c r="H185" s="1"/>
      <c r="I185" s="1"/>
      <c r="J185" s="1"/>
      <c r="K185" s="1"/>
      <c r="L185" s="1"/>
      <c r="M185" s="1"/>
      <c r="N185" s="146"/>
      <c r="O185" s="3"/>
      <c r="P185" s="3"/>
      <c r="Q185" s="6"/>
    </row>
    <row r="186" spans="1:17">
      <c r="A186" s="17"/>
      <c r="B186" s="3"/>
      <c r="C186" s="3"/>
      <c r="D186" s="1"/>
      <c r="E186" s="1"/>
      <c r="F186" s="1"/>
      <c r="G186" s="1"/>
      <c r="H186" s="1"/>
      <c r="I186" s="1"/>
      <c r="J186" s="1"/>
      <c r="K186" s="1"/>
      <c r="L186" s="1"/>
      <c r="M186" s="1"/>
      <c r="N186" s="146"/>
      <c r="O186" s="3"/>
      <c r="P186" s="3"/>
      <c r="Q186" s="6"/>
    </row>
    <row r="187" spans="1:17">
      <c r="A187" s="17"/>
      <c r="B187" s="3"/>
      <c r="C187" s="3"/>
      <c r="D187" s="1"/>
      <c r="E187" s="1"/>
      <c r="F187" s="1"/>
      <c r="G187" s="1"/>
      <c r="H187" s="1"/>
      <c r="I187" s="1"/>
      <c r="J187" s="1"/>
      <c r="K187" s="1"/>
      <c r="L187" s="1"/>
      <c r="M187" s="1"/>
      <c r="N187" s="146"/>
      <c r="O187" s="3"/>
      <c r="P187" s="3"/>
      <c r="Q187" s="6"/>
    </row>
    <row r="188" spans="1:17">
      <c r="A188" s="17"/>
      <c r="B188" s="3"/>
      <c r="C188" s="3"/>
      <c r="D188" s="1"/>
      <c r="E188" s="1"/>
      <c r="F188" s="1"/>
      <c r="G188" s="1"/>
      <c r="H188" s="1"/>
      <c r="I188" s="1"/>
      <c r="J188" s="1"/>
      <c r="K188" s="1"/>
      <c r="L188" s="1"/>
      <c r="M188" s="1"/>
      <c r="N188" s="146"/>
      <c r="O188" s="3"/>
      <c r="P188" s="3"/>
      <c r="Q188" s="6"/>
    </row>
    <row r="189" spans="1:17">
      <c r="A189" s="17"/>
      <c r="B189" s="3"/>
      <c r="C189" s="3"/>
      <c r="D189" s="1"/>
      <c r="E189" s="1"/>
      <c r="F189" s="1"/>
      <c r="G189" s="1"/>
      <c r="H189" s="1"/>
      <c r="I189" s="1"/>
      <c r="J189" s="1"/>
      <c r="K189" s="1"/>
      <c r="L189" s="1"/>
      <c r="M189" s="1"/>
      <c r="N189" s="146"/>
      <c r="O189" s="3"/>
      <c r="P189" s="3"/>
      <c r="Q189" s="6"/>
    </row>
    <row r="190" spans="1:17">
      <c r="A190" s="17"/>
      <c r="B190" s="3"/>
      <c r="C190" s="3"/>
      <c r="D190" s="1"/>
      <c r="E190" s="1"/>
      <c r="F190" s="1"/>
      <c r="G190" s="1"/>
      <c r="H190" s="1"/>
      <c r="I190" s="1"/>
      <c r="J190" s="1"/>
      <c r="K190" s="1"/>
      <c r="L190" s="1"/>
      <c r="M190" s="1"/>
      <c r="N190" s="146"/>
      <c r="O190" s="3"/>
      <c r="P190" s="3"/>
      <c r="Q190" s="6"/>
    </row>
    <row r="191" spans="1:17">
      <c r="A191" s="17"/>
      <c r="B191" s="3"/>
      <c r="C191" s="3"/>
      <c r="D191" s="1"/>
      <c r="E191" s="1"/>
      <c r="F191" s="1"/>
      <c r="G191" s="1"/>
      <c r="H191" s="1"/>
      <c r="I191" s="1"/>
      <c r="J191" s="1"/>
      <c r="K191" s="1"/>
      <c r="L191" s="1"/>
      <c r="M191" s="1"/>
      <c r="N191" s="146"/>
      <c r="O191" s="3"/>
      <c r="P191" s="3"/>
      <c r="Q191" s="6"/>
    </row>
    <row r="192" spans="1:17">
      <c r="A192" s="17"/>
      <c r="B192" s="3"/>
      <c r="C192" s="3"/>
      <c r="D192" s="1"/>
      <c r="E192" s="1"/>
      <c r="F192" s="1"/>
      <c r="G192" s="1"/>
      <c r="H192" s="1"/>
      <c r="I192" s="1"/>
      <c r="J192" s="1"/>
      <c r="K192" s="1"/>
      <c r="L192" s="1"/>
      <c r="M192" s="1"/>
      <c r="N192" s="146"/>
      <c r="O192" s="3"/>
      <c r="P192" s="3"/>
      <c r="Q192" s="6"/>
    </row>
    <row r="193" spans="1:17">
      <c r="A193" s="17"/>
      <c r="B193" s="3"/>
      <c r="C193" s="3"/>
      <c r="D193" s="1"/>
      <c r="E193" s="1"/>
      <c r="F193" s="1"/>
      <c r="G193" s="1"/>
      <c r="H193" s="1"/>
      <c r="I193" s="1"/>
      <c r="J193" s="1"/>
      <c r="K193" s="1"/>
      <c r="L193" s="1"/>
      <c r="M193" s="1"/>
      <c r="N193" s="146"/>
      <c r="O193" s="3"/>
      <c r="P193" s="3"/>
      <c r="Q193" s="6"/>
    </row>
    <row r="194" spans="1:17">
      <c r="A194" s="17"/>
      <c r="B194" s="3"/>
      <c r="C194" s="3"/>
      <c r="D194" s="1"/>
      <c r="E194" s="1"/>
      <c r="F194" s="1"/>
      <c r="G194" s="1"/>
      <c r="H194" s="1"/>
      <c r="I194" s="1"/>
      <c r="J194" s="1"/>
      <c r="K194" s="1"/>
      <c r="L194" s="1"/>
      <c r="M194" s="1"/>
      <c r="N194" s="146"/>
      <c r="O194" s="3"/>
      <c r="P194" s="3"/>
      <c r="Q194" s="6"/>
    </row>
    <row r="195" spans="1:17">
      <c r="A195" s="17"/>
      <c r="B195" s="3"/>
      <c r="C195" s="3"/>
      <c r="D195" s="1"/>
      <c r="E195" s="1"/>
      <c r="F195" s="1"/>
      <c r="G195" s="1"/>
      <c r="H195" s="1"/>
      <c r="I195" s="1"/>
      <c r="J195" s="1"/>
      <c r="K195" s="1"/>
      <c r="L195" s="1"/>
      <c r="M195" s="1"/>
      <c r="N195" s="146"/>
      <c r="O195" s="3"/>
      <c r="P195" s="3"/>
      <c r="Q195" s="6"/>
    </row>
    <row r="196" spans="1:17">
      <c r="A196" s="17"/>
      <c r="B196" s="3"/>
      <c r="C196" s="3"/>
      <c r="D196" s="1"/>
      <c r="E196" s="1"/>
      <c r="F196" s="1"/>
      <c r="G196" s="1"/>
      <c r="H196" s="1"/>
      <c r="I196" s="1"/>
      <c r="J196" s="1"/>
      <c r="K196" s="1"/>
      <c r="L196" s="1"/>
      <c r="M196" s="1"/>
      <c r="N196" s="146"/>
      <c r="O196" s="3"/>
      <c r="P196" s="3"/>
      <c r="Q196" s="6"/>
    </row>
    <row r="197" spans="1:17">
      <c r="A197" s="17"/>
      <c r="B197" s="3"/>
      <c r="C197" s="3"/>
      <c r="D197" s="1"/>
      <c r="E197" s="1"/>
      <c r="F197" s="1"/>
      <c r="G197" s="1"/>
      <c r="H197" s="1"/>
      <c r="I197" s="1"/>
      <c r="J197" s="1"/>
      <c r="K197" s="1"/>
      <c r="L197" s="1"/>
      <c r="M197" s="1"/>
      <c r="N197" s="146"/>
      <c r="O197" s="3"/>
      <c r="P197" s="3"/>
      <c r="Q197" s="6"/>
    </row>
    <row r="198" spans="1:17">
      <c r="A198" s="17"/>
      <c r="B198" s="3"/>
      <c r="C198" s="3"/>
      <c r="D198" s="1"/>
      <c r="E198" s="1"/>
      <c r="F198" s="1"/>
      <c r="G198" s="1"/>
      <c r="H198" s="1"/>
      <c r="I198" s="1"/>
      <c r="J198" s="1"/>
      <c r="K198" s="1"/>
      <c r="L198" s="1"/>
      <c r="M198" s="1"/>
      <c r="N198" s="146"/>
      <c r="O198" s="3"/>
      <c r="P198" s="3"/>
      <c r="Q198" s="6"/>
    </row>
    <row r="199" spans="1:17">
      <c r="A199" s="17"/>
      <c r="B199" s="3"/>
      <c r="C199" s="3"/>
      <c r="D199" s="1"/>
      <c r="E199" s="1"/>
      <c r="F199" s="1"/>
      <c r="G199" s="1"/>
      <c r="H199" s="1"/>
      <c r="I199" s="1"/>
      <c r="J199" s="1"/>
      <c r="K199" s="1"/>
      <c r="L199" s="1"/>
      <c r="M199" s="1"/>
      <c r="N199" s="146"/>
      <c r="O199" s="3"/>
      <c r="P199" s="3"/>
      <c r="Q199" s="6"/>
    </row>
    <row r="200" spans="1:17">
      <c r="A200" s="17"/>
      <c r="B200" s="3"/>
      <c r="C200" s="3"/>
      <c r="D200" s="1"/>
      <c r="E200" s="1"/>
      <c r="F200" s="1"/>
      <c r="G200" s="1"/>
      <c r="H200" s="1"/>
      <c r="I200" s="1"/>
      <c r="J200" s="1"/>
      <c r="K200" s="1"/>
      <c r="L200" s="1"/>
      <c r="M200" s="1"/>
      <c r="N200" s="146"/>
      <c r="O200" s="3"/>
      <c r="P200" s="3"/>
      <c r="Q200" s="6"/>
    </row>
    <row r="201" spans="1:17">
      <c r="A201" s="17"/>
      <c r="B201" s="3"/>
      <c r="C201" s="3"/>
      <c r="D201" s="1"/>
      <c r="E201" s="1"/>
      <c r="F201" s="1"/>
      <c r="G201" s="1"/>
      <c r="H201" s="1"/>
      <c r="I201" s="1"/>
      <c r="J201" s="1"/>
      <c r="K201" s="1"/>
      <c r="L201" s="1"/>
      <c r="M201" s="1"/>
      <c r="N201" s="146"/>
      <c r="O201" s="3"/>
      <c r="P201" s="3"/>
      <c r="Q201" s="6"/>
    </row>
    <row r="202" spans="1:17">
      <c r="A202" s="17"/>
      <c r="B202" s="3"/>
      <c r="C202" s="3"/>
      <c r="D202" s="1"/>
      <c r="E202" s="1"/>
      <c r="F202" s="1"/>
      <c r="G202" s="1"/>
      <c r="H202" s="1"/>
      <c r="I202" s="1"/>
      <c r="J202" s="1"/>
      <c r="K202" s="1"/>
      <c r="L202" s="1"/>
      <c r="M202" s="1"/>
      <c r="N202" s="146"/>
      <c r="O202" s="3"/>
      <c r="P202" s="3"/>
      <c r="Q202" s="6"/>
    </row>
    <row r="203" spans="1:17">
      <c r="A203" s="17"/>
      <c r="B203" s="3"/>
      <c r="C203" s="3"/>
      <c r="D203" s="1"/>
      <c r="E203" s="1"/>
      <c r="F203" s="1"/>
      <c r="G203" s="1"/>
      <c r="H203" s="1"/>
      <c r="I203" s="1"/>
      <c r="J203" s="1"/>
      <c r="K203" s="1"/>
      <c r="L203" s="1"/>
      <c r="M203" s="1"/>
      <c r="N203" s="146"/>
      <c r="O203" s="3"/>
      <c r="P203" s="3"/>
      <c r="Q203" s="6"/>
    </row>
    <row r="204" spans="1:17">
      <c r="A204" s="17"/>
      <c r="B204" s="3"/>
      <c r="C204" s="3"/>
      <c r="D204" s="1"/>
      <c r="E204" s="1"/>
      <c r="F204" s="1"/>
      <c r="G204" s="1"/>
      <c r="H204" s="1"/>
      <c r="I204" s="1"/>
      <c r="J204" s="1"/>
      <c r="K204" s="1"/>
      <c r="L204" s="1"/>
      <c r="M204" s="1"/>
      <c r="N204" s="146"/>
      <c r="O204" s="3"/>
      <c r="P204" s="3"/>
      <c r="Q204" s="6"/>
    </row>
    <row r="205" spans="1:17">
      <c r="A205" s="17"/>
      <c r="B205" s="3"/>
      <c r="C205" s="3"/>
      <c r="D205" s="1"/>
      <c r="E205" s="1"/>
      <c r="F205" s="1"/>
      <c r="G205" s="1"/>
      <c r="H205" s="1"/>
      <c r="I205" s="1"/>
      <c r="J205" s="1"/>
      <c r="K205" s="1"/>
      <c r="L205" s="1"/>
      <c r="M205" s="1"/>
      <c r="N205" s="146"/>
      <c r="O205" s="3"/>
      <c r="P205" s="3"/>
      <c r="Q205" s="6"/>
    </row>
    <row r="206" spans="1:17">
      <c r="A206" s="17"/>
      <c r="B206" s="3"/>
      <c r="C206" s="3"/>
      <c r="D206" s="1"/>
      <c r="E206" s="1"/>
      <c r="F206" s="1"/>
      <c r="G206" s="1"/>
      <c r="H206" s="1"/>
      <c r="I206" s="1"/>
      <c r="J206" s="1"/>
      <c r="K206" s="1"/>
      <c r="L206" s="1"/>
      <c r="M206" s="1"/>
      <c r="N206" s="146"/>
      <c r="O206" s="3"/>
      <c r="P206" s="3"/>
      <c r="Q206" s="6"/>
    </row>
    <row r="207" spans="1:17">
      <c r="A207" s="17"/>
      <c r="B207" s="3"/>
      <c r="C207" s="3"/>
      <c r="D207" s="1"/>
      <c r="E207" s="1"/>
      <c r="F207" s="1"/>
      <c r="G207" s="1"/>
      <c r="H207" s="1"/>
      <c r="I207" s="1"/>
      <c r="J207" s="1"/>
      <c r="K207" s="1"/>
      <c r="L207" s="1"/>
      <c r="M207" s="1"/>
      <c r="N207" s="146"/>
      <c r="O207" s="3"/>
      <c r="P207" s="3"/>
      <c r="Q207" s="6"/>
    </row>
    <row r="208" spans="1:17">
      <c r="A208" s="17"/>
      <c r="B208" s="3"/>
      <c r="C208" s="3"/>
      <c r="D208" s="1"/>
      <c r="E208" s="1"/>
      <c r="F208" s="1"/>
      <c r="G208" s="1"/>
      <c r="H208" s="1"/>
      <c r="I208" s="1"/>
      <c r="J208" s="1"/>
      <c r="K208" s="1"/>
      <c r="L208" s="1"/>
      <c r="M208" s="1"/>
      <c r="N208" s="146"/>
      <c r="O208" s="3"/>
      <c r="P208" s="3"/>
      <c r="Q208" s="6"/>
    </row>
    <row r="209" spans="1:17">
      <c r="A209" s="17"/>
      <c r="B209" s="3"/>
      <c r="C209" s="3"/>
      <c r="D209" s="1"/>
      <c r="E209" s="1"/>
      <c r="F209" s="1"/>
      <c r="G209" s="1"/>
      <c r="H209" s="1"/>
      <c r="I209" s="1"/>
      <c r="J209" s="1"/>
      <c r="K209" s="1"/>
      <c r="L209" s="1"/>
      <c r="M209" s="1"/>
      <c r="N209" s="146"/>
      <c r="O209" s="3"/>
      <c r="P209" s="3"/>
      <c r="Q209" s="6"/>
    </row>
    <row r="210" spans="1:17">
      <c r="A210" s="17"/>
      <c r="B210" s="3"/>
      <c r="C210" s="3"/>
      <c r="D210" s="1"/>
      <c r="E210" s="1"/>
      <c r="F210" s="1"/>
      <c r="G210" s="1"/>
      <c r="H210" s="1"/>
      <c r="I210" s="1"/>
      <c r="J210" s="1"/>
      <c r="K210" s="1"/>
      <c r="L210" s="1"/>
      <c r="M210" s="1"/>
      <c r="N210" s="146"/>
      <c r="O210" s="3"/>
      <c r="P210" s="3"/>
      <c r="Q210" s="6"/>
    </row>
    <row r="211" spans="1:17">
      <c r="A211" s="17"/>
      <c r="B211" s="3"/>
      <c r="C211" s="3"/>
      <c r="D211" s="1"/>
      <c r="E211" s="1"/>
      <c r="F211" s="1"/>
      <c r="G211" s="1"/>
      <c r="H211" s="1"/>
      <c r="I211" s="1"/>
      <c r="J211" s="1"/>
      <c r="K211" s="1"/>
      <c r="L211" s="1"/>
      <c r="M211" s="1"/>
      <c r="N211" s="146"/>
      <c r="O211" s="3"/>
      <c r="P211" s="3"/>
      <c r="Q211" s="6"/>
    </row>
    <row r="212" spans="1:17">
      <c r="A212" s="17"/>
      <c r="B212" s="3"/>
      <c r="C212" s="3"/>
      <c r="D212" s="1"/>
      <c r="E212" s="1"/>
      <c r="F212" s="1"/>
      <c r="G212" s="1"/>
      <c r="H212" s="1"/>
      <c r="I212" s="1"/>
      <c r="J212" s="1"/>
      <c r="K212" s="1"/>
      <c r="L212" s="1"/>
      <c r="M212" s="1"/>
      <c r="N212" s="146"/>
      <c r="O212" s="3"/>
      <c r="P212" s="3"/>
      <c r="Q212" s="6"/>
    </row>
    <row r="213" spans="1:17">
      <c r="A213" s="17"/>
      <c r="B213" s="3"/>
      <c r="C213" s="3"/>
      <c r="D213" s="1"/>
      <c r="E213" s="1"/>
      <c r="F213" s="1"/>
      <c r="G213" s="1"/>
      <c r="H213" s="1"/>
      <c r="I213" s="1"/>
      <c r="J213" s="1"/>
      <c r="K213" s="1"/>
      <c r="L213" s="1"/>
      <c r="M213" s="1"/>
      <c r="N213" s="146"/>
      <c r="O213" s="3"/>
      <c r="P213" s="3"/>
      <c r="Q213" s="6"/>
    </row>
    <row r="214" spans="1:17">
      <c r="A214" s="17"/>
      <c r="B214" s="3"/>
      <c r="C214" s="3"/>
      <c r="D214" s="1"/>
      <c r="E214" s="1"/>
      <c r="F214" s="1"/>
      <c r="G214" s="1"/>
      <c r="H214" s="1"/>
      <c r="I214" s="1"/>
      <c r="J214" s="1"/>
      <c r="K214" s="1"/>
      <c r="L214" s="1"/>
      <c r="M214" s="1"/>
      <c r="N214" s="146"/>
      <c r="O214" s="3"/>
      <c r="P214" s="3"/>
      <c r="Q214" s="6"/>
    </row>
    <row r="215" spans="1:17">
      <c r="A215" s="17"/>
      <c r="B215" s="3"/>
      <c r="C215" s="3"/>
      <c r="D215" s="1"/>
      <c r="E215" s="1"/>
      <c r="F215" s="1"/>
      <c r="G215" s="1"/>
      <c r="H215" s="1"/>
      <c r="I215" s="1"/>
      <c r="J215" s="1"/>
      <c r="K215" s="1"/>
      <c r="L215" s="1"/>
      <c r="M215" s="1"/>
      <c r="N215" s="146"/>
      <c r="O215" s="3"/>
      <c r="P215" s="3"/>
      <c r="Q215" s="6"/>
    </row>
    <row r="216" spans="1:17">
      <c r="A216" s="17"/>
      <c r="B216" s="3"/>
      <c r="C216" s="3"/>
      <c r="D216" s="1"/>
      <c r="E216" s="1"/>
      <c r="F216" s="1"/>
      <c r="G216" s="1"/>
      <c r="H216" s="1"/>
      <c r="I216" s="1"/>
      <c r="J216" s="1"/>
      <c r="K216" s="1"/>
      <c r="L216" s="1"/>
      <c r="M216" s="1"/>
      <c r="N216" s="146"/>
      <c r="O216" s="3"/>
      <c r="P216" s="3"/>
      <c r="Q216" s="6"/>
    </row>
    <row r="217" spans="1:17">
      <c r="A217" s="17"/>
      <c r="B217" s="3"/>
      <c r="C217" s="3"/>
      <c r="D217" s="1"/>
      <c r="E217" s="1"/>
      <c r="F217" s="1"/>
      <c r="G217" s="1"/>
      <c r="H217" s="1"/>
      <c r="I217" s="1"/>
      <c r="J217" s="1"/>
      <c r="K217" s="1"/>
      <c r="L217" s="1"/>
      <c r="M217" s="1"/>
      <c r="N217" s="146"/>
      <c r="O217" s="3"/>
      <c r="P217" s="3"/>
      <c r="Q217" s="6"/>
    </row>
    <row r="218" spans="1:17">
      <c r="A218" s="17"/>
      <c r="B218" s="3"/>
      <c r="C218" s="3"/>
      <c r="D218" s="1"/>
      <c r="E218" s="1"/>
      <c r="F218" s="1"/>
      <c r="G218" s="1"/>
      <c r="H218" s="1"/>
      <c r="I218" s="1"/>
      <c r="J218" s="1"/>
      <c r="K218" s="1"/>
      <c r="L218" s="1"/>
      <c r="M218" s="1"/>
      <c r="N218" s="146"/>
      <c r="O218" s="3"/>
      <c r="P218" s="3"/>
      <c r="Q218" s="6"/>
    </row>
    <row r="219" spans="1:17">
      <c r="A219" s="17"/>
      <c r="B219" s="3"/>
      <c r="C219" s="3"/>
      <c r="D219" s="1"/>
      <c r="E219" s="1"/>
      <c r="F219" s="1"/>
      <c r="G219" s="1"/>
      <c r="H219" s="1"/>
      <c r="I219" s="1"/>
      <c r="J219" s="1"/>
      <c r="K219" s="1"/>
      <c r="L219" s="1"/>
      <c r="M219" s="1"/>
      <c r="N219" s="146"/>
      <c r="O219" s="3"/>
      <c r="P219" s="3"/>
      <c r="Q219" s="6"/>
    </row>
    <row r="220" spans="1:17">
      <c r="A220" s="17"/>
      <c r="B220" s="3"/>
      <c r="C220" s="3"/>
      <c r="D220" s="1"/>
      <c r="E220" s="1"/>
      <c r="F220" s="1"/>
      <c r="G220" s="1"/>
      <c r="H220" s="1"/>
      <c r="I220" s="1"/>
      <c r="J220" s="1"/>
      <c r="K220" s="1"/>
      <c r="L220" s="1"/>
      <c r="M220" s="1"/>
      <c r="N220" s="146"/>
      <c r="O220" s="3"/>
      <c r="P220" s="3"/>
      <c r="Q220" s="6"/>
    </row>
    <row r="221" spans="1:17">
      <c r="A221" s="17"/>
      <c r="B221" s="3"/>
      <c r="C221" s="3"/>
      <c r="D221" s="1"/>
      <c r="E221" s="1"/>
      <c r="F221" s="1"/>
      <c r="G221" s="1"/>
      <c r="H221" s="1"/>
      <c r="I221" s="1"/>
      <c r="J221" s="1"/>
      <c r="K221" s="1"/>
      <c r="L221" s="1"/>
      <c r="M221" s="1"/>
      <c r="N221" s="146"/>
      <c r="O221" s="3"/>
      <c r="P221" s="3"/>
      <c r="Q221" s="6"/>
    </row>
  </sheetData>
  <mergeCells count="40">
    <mergeCell ref="B6:C6"/>
    <mergeCell ref="B8:C8"/>
    <mergeCell ref="B37:C37"/>
    <mergeCell ref="B33:C33"/>
    <mergeCell ref="N2:N5"/>
    <mergeCell ref="D2:M2"/>
    <mergeCell ref="F3:M3"/>
    <mergeCell ref="D3:E4"/>
    <mergeCell ref="F4:G4"/>
    <mergeCell ref="H4:I4"/>
    <mergeCell ref="J4:K4"/>
    <mergeCell ref="L4:M4"/>
    <mergeCell ref="B7:P7"/>
    <mergeCell ref="B32:P32"/>
    <mergeCell ref="B36:P36"/>
    <mergeCell ref="B47:P47"/>
    <mergeCell ref="B99:P99"/>
    <mergeCell ref="B51:P51"/>
    <mergeCell ref="B62:P62"/>
    <mergeCell ref="B93:C93"/>
    <mergeCell ref="A1:Q1"/>
    <mergeCell ref="A2:A4"/>
    <mergeCell ref="B2:B4"/>
    <mergeCell ref="C2:C4"/>
    <mergeCell ref="O2:P2"/>
    <mergeCell ref="O3:O5"/>
    <mergeCell ref="P3:P5"/>
    <mergeCell ref="B100:C100"/>
    <mergeCell ref="B104:C104"/>
    <mergeCell ref="B108:C108"/>
    <mergeCell ref="B48:C48"/>
    <mergeCell ref="B52:C52"/>
    <mergeCell ref="B63:C63"/>
    <mergeCell ref="B69:C69"/>
    <mergeCell ref="B88:C88"/>
    <mergeCell ref="B68:P68"/>
    <mergeCell ref="B87:P87"/>
    <mergeCell ref="B92:P92"/>
    <mergeCell ref="B107:P107"/>
    <mergeCell ref="B103:P103"/>
  </mergeCells>
  <pageMargins left="0.19685039370078741" right="0.11811023622047245" top="0.19685039370078741" bottom="0.15748031496062992" header="0.31496062992125984" footer="0.31496062992125984"/>
  <pageSetup paperSize="9" scale="41" fitToHeight="12"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topLeftCell="A2" workbookViewId="0">
      <selection activeCell="A41" sqref="A40:A41"/>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2024-02-13T10:19:36Z</dcterms:modified>
</cp:coreProperties>
</file>